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7 год" sheetId="1" r:id="rId1"/>
    <sheet name="Лист2" sheetId="2" r:id="rId2"/>
    <sheet name="Лист3" sheetId="3" r:id="rId3"/>
  </sheets>
  <definedNames>
    <definedName name="_xlnm.Print_Titles" localSheetId="0">'Доходы 2017 год'!$20:$21</definedName>
    <definedName name="_xlnm.Print_Area" localSheetId="0">'Доходы 2017 год'!$A$1:$T$143</definedName>
  </definedNames>
  <calcPr calcId="124519"/>
</workbook>
</file>

<file path=xl/calcChain.xml><?xml version="1.0" encoding="utf-8"?>
<calcChain xmlns="http://schemas.openxmlformats.org/spreadsheetml/2006/main">
  <c r="T142" i="1"/>
  <c r="T141" s="1"/>
  <c r="S141"/>
  <c r="T140"/>
  <c r="T137"/>
  <c r="S137"/>
  <c r="T136"/>
  <c r="T135"/>
  <c r="T134"/>
  <c r="T133"/>
  <c r="T132"/>
  <c r="T131"/>
  <c r="T130"/>
  <c r="T129"/>
  <c r="T128"/>
  <c r="T127"/>
  <c r="T126"/>
  <c r="T125"/>
  <c r="T124"/>
  <c r="S123"/>
  <c r="T123" s="1"/>
  <c r="T122"/>
  <c r="S121"/>
  <c r="T121" s="1"/>
  <c r="T120"/>
  <c r="S119"/>
  <c r="T119" s="1"/>
  <c r="T118"/>
  <c r="T117"/>
  <c r="S117"/>
  <c r="T116"/>
  <c r="S115"/>
  <c r="T115" s="1"/>
  <c r="T114"/>
  <c r="S113"/>
  <c r="T113" s="1"/>
  <c r="T112"/>
  <c r="T111"/>
  <c r="T110"/>
  <c r="T109"/>
  <c r="T108"/>
  <c r="T107"/>
  <c r="T106"/>
  <c r="T105"/>
  <c r="T104"/>
  <c r="T103"/>
  <c r="T102"/>
  <c r="S101"/>
  <c r="T101" s="1"/>
  <c r="T100"/>
  <c r="S99"/>
  <c r="T99" s="1"/>
  <c r="T98"/>
  <c r="T97"/>
  <c r="T96"/>
  <c r="T95"/>
  <c r="T94"/>
  <c r="T93"/>
  <c r="T92"/>
  <c r="S92"/>
  <c r="T91"/>
  <c r="T90"/>
  <c r="T89"/>
  <c r="T88"/>
  <c r="T87"/>
  <c r="T86"/>
  <c r="T85"/>
  <c r="T84"/>
  <c r="T82"/>
  <c r="T81"/>
  <c r="T80"/>
  <c r="T79"/>
  <c r="T78"/>
  <c r="T77"/>
  <c r="T76"/>
  <c r="S75"/>
  <c r="T75" s="1"/>
  <c r="T74"/>
  <c r="T73"/>
  <c r="S73"/>
  <c r="T72"/>
  <c r="S71"/>
  <c r="T71" s="1"/>
  <c r="T70"/>
  <c r="T69"/>
  <c r="T68"/>
  <c r="T67"/>
  <c r="T66"/>
  <c r="T65"/>
  <c r="T64"/>
  <c r="T63"/>
  <c r="T62"/>
  <c r="T61"/>
  <c r="T60"/>
  <c r="T59"/>
  <c r="S58"/>
  <c r="T57"/>
  <c r="T56"/>
  <c r="S55"/>
  <c r="T55" s="1"/>
  <c r="T52"/>
  <c r="T51"/>
  <c r="T50"/>
  <c r="T49"/>
  <c r="T48"/>
  <c r="T47"/>
  <c r="S47"/>
  <c r="T46"/>
  <c r="T45"/>
  <c r="S44"/>
  <c r="T44" s="1"/>
  <c r="T43"/>
  <c r="T42"/>
  <c r="S41"/>
  <c r="T41" s="1"/>
  <c r="T40"/>
  <c r="S39"/>
  <c r="T39" s="1"/>
  <c r="T38"/>
  <c r="T37"/>
  <c r="S36"/>
  <c r="T36" s="1"/>
  <c r="T35"/>
  <c r="T34"/>
  <c r="S34"/>
  <c r="T33"/>
  <c r="S32"/>
  <c r="T32" s="1"/>
  <c r="T31"/>
  <c r="T30"/>
  <c r="T29"/>
  <c r="T28"/>
  <c r="S27"/>
  <c r="T27" s="1"/>
  <c r="T26"/>
  <c r="T25"/>
  <c r="S25"/>
  <c r="T24"/>
  <c r="S23"/>
  <c r="T23" s="1"/>
  <c r="Q141"/>
  <c r="Q137"/>
  <c r="Q123"/>
  <c r="Q121"/>
  <c r="Q119"/>
  <c r="Q117"/>
  <c r="Q115"/>
  <c r="Q113"/>
  <c r="Q101"/>
  <c r="Q99"/>
  <c r="Q92"/>
  <c r="Q75"/>
  <c r="Q73"/>
  <c r="Q71"/>
  <c r="Q58" s="1"/>
  <c r="Q55"/>
  <c r="Q47"/>
  <c r="Q44"/>
  <c r="Q41"/>
  <c r="Q39"/>
  <c r="Q36"/>
  <c r="Q34"/>
  <c r="Q32"/>
  <c r="Q27"/>
  <c r="Q25"/>
  <c r="Q23"/>
  <c r="O73"/>
  <c r="N73"/>
  <c r="P74"/>
  <c r="P73" s="1"/>
  <c r="P140"/>
  <c r="R140" s="1"/>
  <c r="R137" s="1"/>
  <c r="O137"/>
  <c r="O141"/>
  <c r="O123"/>
  <c r="O121"/>
  <c r="O119"/>
  <c r="O117"/>
  <c r="O115"/>
  <c r="O113"/>
  <c r="O101"/>
  <c r="O99"/>
  <c r="O92"/>
  <c r="O75"/>
  <c r="O71"/>
  <c r="O55"/>
  <c r="O47"/>
  <c r="O44"/>
  <c r="O41"/>
  <c r="O39"/>
  <c r="O36"/>
  <c r="O34"/>
  <c r="O32"/>
  <c r="O27"/>
  <c r="O25"/>
  <c r="O23"/>
  <c r="M123"/>
  <c r="H136"/>
  <c r="J136" s="1"/>
  <c r="N136" s="1"/>
  <c r="P136" s="1"/>
  <c r="R136" s="1"/>
  <c r="M141"/>
  <c r="M137"/>
  <c r="M121"/>
  <c r="M119"/>
  <c r="M117"/>
  <c r="M115"/>
  <c r="M113"/>
  <c r="M101"/>
  <c r="M99"/>
  <c r="M92"/>
  <c r="M75"/>
  <c r="M71"/>
  <c r="M55"/>
  <c r="M47"/>
  <c r="M44"/>
  <c r="M41"/>
  <c r="M39"/>
  <c r="M36"/>
  <c r="M34"/>
  <c r="M32"/>
  <c r="M27"/>
  <c r="M25"/>
  <c r="M23"/>
  <c r="K141"/>
  <c r="J141"/>
  <c r="K117"/>
  <c r="K137"/>
  <c r="K123"/>
  <c r="K121"/>
  <c r="K119"/>
  <c r="K115"/>
  <c r="K113"/>
  <c r="K101"/>
  <c r="K99"/>
  <c r="K92"/>
  <c r="K75"/>
  <c r="K71"/>
  <c r="K55"/>
  <c r="K47"/>
  <c r="K44"/>
  <c r="K41"/>
  <c r="K39"/>
  <c r="K36"/>
  <c r="K34"/>
  <c r="K32"/>
  <c r="K27"/>
  <c r="K25"/>
  <c r="K23"/>
  <c r="I137"/>
  <c r="I123"/>
  <c r="I121"/>
  <c r="I119"/>
  <c r="I115"/>
  <c r="I113"/>
  <c r="I101"/>
  <c r="I99"/>
  <c r="I92"/>
  <c r="I75"/>
  <c r="I71"/>
  <c r="I55"/>
  <c r="I47"/>
  <c r="I44"/>
  <c r="I41"/>
  <c r="I39"/>
  <c r="I36"/>
  <c r="I34"/>
  <c r="I32"/>
  <c r="I27"/>
  <c r="I25"/>
  <c r="I23"/>
  <c r="G138"/>
  <c r="G137" s="1"/>
  <c r="G123"/>
  <c r="G121"/>
  <c r="G119"/>
  <c r="G115"/>
  <c r="G113"/>
  <c r="G101"/>
  <c r="G99"/>
  <c r="G92"/>
  <c r="G75"/>
  <c r="G71"/>
  <c r="G55"/>
  <c r="G47"/>
  <c r="G44"/>
  <c r="H44" s="1"/>
  <c r="G41"/>
  <c r="H41" s="1"/>
  <c r="G39"/>
  <c r="G36"/>
  <c r="H36" s="1"/>
  <c r="G34"/>
  <c r="G32"/>
  <c r="H32" s="1"/>
  <c r="G27"/>
  <c r="G25"/>
  <c r="H25" s="1"/>
  <c r="G23"/>
  <c r="H23" s="1"/>
  <c r="J23" s="1"/>
  <c r="L23" s="1"/>
  <c r="H24"/>
  <c r="J24" s="1"/>
  <c r="L24" s="1"/>
  <c r="N24" s="1"/>
  <c r="P24" s="1"/>
  <c r="R24" s="1"/>
  <c r="H26"/>
  <c r="J26" s="1"/>
  <c r="L26" s="1"/>
  <c r="N26" s="1"/>
  <c r="P26" s="1"/>
  <c r="R26" s="1"/>
  <c r="H28"/>
  <c r="J28" s="1"/>
  <c r="L28" s="1"/>
  <c r="N28" s="1"/>
  <c r="P28" s="1"/>
  <c r="R28" s="1"/>
  <c r="H29"/>
  <c r="J29" s="1"/>
  <c r="L29" s="1"/>
  <c r="N29" s="1"/>
  <c r="P29" s="1"/>
  <c r="R29" s="1"/>
  <c r="H30"/>
  <c r="J30" s="1"/>
  <c r="L30" s="1"/>
  <c r="N30" s="1"/>
  <c r="P30" s="1"/>
  <c r="R30" s="1"/>
  <c r="H31"/>
  <c r="J31" s="1"/>
  <c r="L31" s="1"/>
  <c r="N31" s="1"/>
  <c r="P31" s="1"/>
  <c r="R31" s="1"/>
  <c r="H33"/>
  <c r="J33" s="1"/>
  <c r="L33" s="1"/>
  <c r="N33" s="1"/>
  <c r="P33" s="1"/>
  <c r="R33" s="1"/>
  <c r="H34"/>
  <c r="H35"/>
  <c r="J35" s="1"/>
  <c r="L35" s="1"/>
  <c r="N35" s="1"/>
  <c r="P35" s="1"/>
  <c r="R35" s="1"/>
  <c r="H37"/>
  <c r="J37" s="1"/>
  <c r="L37" s="1"/>
  <c r="N37" s="1"/>
  <c r="P37" s="1"/>
  <c r="R37" s="1"/>
  <c r="H38"/>
  <c r="J38" s="1"/>
  <c r="L38" s="1"/>
  <c r="N38" s="1"/>
  <c r="P38" s="1"/>
  <c r="R38" s="1"/>
  <c r="H39"/>
  <c r="J39" s="1"/>
  <c r="L39" s="1"/>
  <c r="H40"/>
  <c r="J40" s="1"/>
  <c r="L40" s="1"/>
  <c r="N40" s="1"/>
  <c r="P40" s="1"/>
  <c r="R40" s="1"/>
  <c r="H42"/>
  <c r="J42" s="1"/>
  <c r="L42" s="1"/>
  <c r="N42" s="1"/>
  <c r="P42" s="1"/>
  <c r="R42" s="1"/>
  <c r="H43"/>
  <c r="J43" s="1"/>
  <c r="L43" s="1"/>
  <c r="N43" s="1"/>
  <c r="P43" s="1"/>
  <c r="R43" s="1"/>
  <c r="H45"/>
  <c r="J45" s="1"/>
  <c r="L45" s="1"/>
  <c r="N45" s="1"/>
  <c r="P45" s="1"/>
  <c r="R45" s="1"/>
  <c r="H46"/>
  <c r="J46" s="1"/>
  <c r="L46" s="1"/>
  <c r="N46" s="1"/>
  <c r="P46" s="1"/>
  <c r="R46" s="1"/>
  <c r="H48"/>
  <c r="J48" s="1"/>
  <c r="L48" s="1"/>
  <c r="N48" s="1"/>
  <c r="P48" s="1"/>
  <c r="R48" s="1"/>
  <c r="H49"/>
  <c r="J49" s="1"/>
  <c r="L49" s="1"/>
  <c r="N49" s="1"/>
  <c r="P49" s="1"/>
  <c r="R49" s="1"/>
  <c r="H50"/>
  <c r="J50" s="1"/>
  <c r="L50" s="1"/>
  <c r="N50" s="1"/>
  <c r="P50" s="1"/>
  <c r="R50" s="1"/>
  <c r="H51"/>
  <c r="J51" s="1"/>
  <c r="L51" s="1"/>
  <c r="N51" s="1"/>
  <c r="P51" s="1"/>
  <c r="R51" s="1"/>
  <c r="H52"/>
  <c r="J52" s="1"/>
  <c r="L52" s="1"/>
  <c r="N52" s="1"/>
  <c r="P52" s="1"/>
  <c r="R52" s="1"/>
  <c r="H57"/>
  <c r="J57" s="1"/>
  <c r="L57" s="1"/>
  <c r="N57" s="1"/>
  <c r="P57" s="1"/>
  <c r="R57" s="1"/>
  <c r="H72"/>
  <c r="J72" s="1"/>
  <c r="L72" s="1"/>
  <c r="N72" s="1"/>
  <c r="P72" s="1"/>
  <c r="R72" s="1"/>
  <c r="H76"/>
  <c r="J76" s="1"/>
  <c r="L76" s="1"/>
  <c r="N76" s="1"/>
  <c r="P76" s="1"/>
  <c r="R76" s="1"/>
  <c r="H77"/>
  <c r="J77" s="1"/>
  <c r="L77" s="1"/>
  <c r="N77" s="1"/>
  <c r="P77" s="1"/>
  <c r="R77" s="1"/>
  <c r="H78"/>
  <c r="J78" s="1"/>
  <c r="L78" s="1"/>
  <c r="N78" s="1"/>
  <c r="P78" s="1"/>
  <c r="R78" s="1"/>
  <c r="H79"/>
  <c r="J79" s="1"/>
  <c r="L79" s="1"/>
  <c r="N79" s="1"/>
  <c r="P79" s="1"/>
  <c r="R79" s="1"/>
  <c r="H80"/>
  <c r="J80" s="1"/>
  <c r="L80" s="1"/>
  <c r="N80" s="1"/>
  <c r="P80" s="1"/>
  <c r="R80" s="1"/>
  <c r="H81"/>
  <c r="J81" s="1"/>
  <c r="L81" s="1"/>
  <c r="N81" s="1"/>
  <c r="P81" s="1"/>
  <c r="R81" s="1"/>
  <c r="H82"/>
  <c r="J82" s="1"/>
  <c r="L82" s="1"/>
  <c r="N82" s="1"/>
  <c r="P82" s="1"/>
  <c r="R82" s="1"/>
  <c r="H84"/>
  <c r="J84" s="1"/>
  <c r="L84" s="1"/>
  <c r="N84" s="1"/>
  <c r="P84" s="1"/>
  <c r="R84" s="1"/>
  <c r="H85"/>
  <c r="J85" s="1"/>
  <c r="L85" s="1"/>
  <c r="N85" s="1"/>
  <c r="P85" s="1"/>
  <c r="R85" s="1"/>
  <c r="H86"/>
  <c r="J86" s="1"/>
  <c r="L86" s="1"/>
  <c r="N86" s="1"/>
  <c r="P86" s="1"/>
  <c r="R86" s="1"/>
  <c r="H87"/>
  <c r="J87" s="1"/>
  <c r="L87" s="1"/>
  <c r="N87" s="1"/>
  <c r="P87" s="1"/>
  <c r="R87" s="1"/>
  <c r="H88"/>
  <c r="J88" s="1"/>
  <c r="L88" s="1"/>
  <c r="N88" s="1"/>
  <c r="P88" s="1"/>
  <c r="R88" s="1"/>
  <c r="H89"/>
  <c r="J89" s="1"/>
  <c r="L89" s="1"/>
  <c r="N89" s="1"/>
  <c r="P89" s="1"/>
  <c r="R89" s="1"/>
  <c r="H93"/>
  <c r="J93" s="1"/>
  <c r="L93" s="1"/>
  <c r="N93" s="1"/>
  <c r="P93" s="1"/>
  <c r="R93" s="1"/>
  <c r="H94"/>
  <c r="J94" s="1"/>
  <c r="L94" s="1"/>
  <c r="N94" s="1"/>
  <c r="P94" s="1"/>
  <c r="R94" s="1"/>
  <c r="H95"/>
  <c r="J95" s="1"/>
  <c r="L95" s="1"/>
  <c r="N95" s="1"/>
  <c r="P95" s="1"/>
  <c r="R95" s="1"/>
  <c r="H96"/>
  <c r="J96" s="1"/>
  <c r="L96" s="1"/>
  <c r="N96" s="1"/>
  <c r="P96" s="1"/>
  <c r="R96" s="1"/>
  <c r="H97"/>
  <c r="J97" s="1"/>
  <c r="L97" s="1"/>
  <c r="N97" s="1"/>
  <c r="P97" s="1"/>
  <c r="R97" s="1"/>
  <c r="H98"/>
  <c r="J98" s="1"/>
  <c r="L98" s="1"/>
  <c r="N98" s="1"/>
  <c r="P98" s="1"/>
  <c r="R98" s="1"/>
  <c r="H100"/>
  <c r="J100" s="1"/>
  <c r="L100" s="1"/>
  <c r="N100" s="1"/>
  <c r="P100" s="1"/>
  <c r="R100" s="1"/>
  <c r="H102"/>
  <c r="J102" s="1"/>
  <c r="L102" s="1"/>
  <c r="N102" s="1"/>
  <c r="P102" s="1"/>
  <c r="R102" s="1"/>
  <c r="H106"/>
  <c r="J106" s="1"/>
  <c r="L106" s="1"/>
  <c r="N106" s="1"/>
  <c r="P106" s="1"/>
  <c r="R106" s="1"/>
  <c r="H110"/>
  <c r="J110" s="1"/>
  <c r="L110" s="1"/>
  <c r="N110" s="1"/>
  <c r="P110" s="1"/>
  <c r="R110" s="1"/>
  <c r="H112"/>
  <c r="J112" s="1"/>
  <c r="L112" s="1"/>
  <c r="N112" s="1"/>
  <c r="P112" s="1"/>
  <c r="R112" s="1"/>
  <c r="H114"/>
  <c r="J114" s="1"/>
  <c r="L114" s="1"/>
  <c r="N114" s="1"/>
  <c r="P114" s="1"/>
  <c r="R114" s="1"/>
  <c r="H116"/>
  <c r="J116" s="1"/>
  <c r="L116" s="1"/>
  <c r="N116" s="1"/>
  <c r="P116" s="1"/>
  <c r="R116" s="1"/>
  <c r="H117"/>
  <c r="J117" s="1"/>
  <c r="H118"/>
  <c r="J118" s="1"/>
  <c r="L118" s="1"/>
  <c r="L117" s="1"/>
  <c r="H120"/>
  <c r="J120" s="1"/>
  <c r="L120" s="1"/>
  <c r="N120" s="1"/>
  <c r="P120" s="1"/>
  <c r="R120" s="1"/>
  <c r="H122"/>
  <c r="J122" s="1"/>
  <c r="L122" s="1"/>
  <c r="N122" s="1"/>
  <c r="P122" s="1"/>
  <c r="R122" s="1"/>
  <c r="H124"/>
  <c r="J124" s="1"/>
  <c r="L124" s="1"/>
  <c r="N124" s="1"/>
  <c r="P124" s="1"/>
  <c r="R124" s="1"/>
  <c r="H125"/>
  <c r="J125" s="1"/>
  <c r="L125" s="1"/>
  <c r="N125" s="1"/>
  <c r="P125" s="1"/>
  <c r="R125" s="1"/>
  <c r="H128"/>
  <c r="J128" s="1"/>
  <c r="L128" s="1"/>
  <c r="N128" s="1"/>
  <c r="P128" s="1"/>
  <c r="R128" s="1"/>
  <c r="F121"/>
  <c r="F119"/>
  <c r="F115"/>
  <c r="F75"/>
  <c r="F99"/>
  <c r="H99" s="1"/>
  <c r="J99" s="1"/>
  <c r="L99" s="1"/>
  <c r="F127"/>
  <c r="F126" s="1"/>
  <c r="H126" s="1"/>
  <c r="J126" s="1"/>
  <c r="L126" s="1"/>
  <c r="N126" s="1"/>
  <c r="P126" s="1"/>
  <c r="R126" s="1"/>
  <c r="F123"/>
  <c r="F113"/>
  <c r="F111"/>
  <c r="H111" s="1"/>
  <c r="J111" s="1"/>
  <c r="L111" s="1"/>
  <c r="N111" s="1"/>
  <c r="P111" s="1"/>
  <c r="R111" s="1"/>
  <c r="F109"/>
  <c r="H109" s="1"/>
  <c r="J109" s="1"/>
  <c r="L109" s="1"/>
  <c r="N109" s="1"/>
  <c r="P109" s="1"/>
  <c r="R109" s="1"/>
  <c r="F105"/>
  <c r="H105" s="1"/>
  <c r="J105" s="1"/>
  <c r="L105" s="1"/>
  <c r="N105" s="1"/>
  <c r="P105" s="1"/>
  <c r="R105" s="1"/>
  <c r="F101"/>
  <c r="H101" s="1"/>
  <c r="F71"/>
  <c r="F47"/>
  <c r="H47" s="1"/>
  <c r="F27"/>
  <c r="F142"/>
  <c r="H142" s="1"/>
  <c r="L142" s="1"/>
  <c r="L141" s="1"/>
  <c r="F141"/>
  <c r="H141" s="1"/>
  <c r="F135"/>
  <c r="H135" s="1"/>
  <c r="J135" s="1"/>
  <c r="L135" s="1"/>
  <c r="N135" s="1"/>
  <c r="P135" s="1"/>
  <c r="R135" s="1"/>
  <c r="F134"/>
  <c r="H134" s="1"/>
  <c r="J134" s="1"/>
  <c r="L134" s="1"/>
  <c r="N134" s="1"/>
  <c r="P134" s="1"/>
  <c r="R134" s="1"/>
  <c r="F133"/>
  <c r="H133" s="1"/>
  <c r="J133" s="1"/>
  <c r="L133" s="1"/>
  <c r="N133" s="1"/>
  <c r="P133" s="1"/>
  <c r="R133" s="1"/>
  <c r="F132"/>
  <c r="H132" s="1"/>
  <c r="J132" s="1"/>
  <c r="L132" s="1"/>
  <c r="N132" s="1"/>
  <c r="P132" s="1"/>
  <c r="R132" s="1"/>
  <c r="F131"/>
  <c r="H131" s="1"/>
  <c r="J131" s="1"/>
  <c r="L131" s="1"/>
  <c r="N131" s="1"/>
  <c r="P131" s="1"/>
  <c r="R131" s="1"/>
  <c r="F130"/>
  <c r="H130" s="1"/>
  <c r="J130" s="1"/>
  <c r="L130" s="1"/>
  <c r="N130" s="1"/>
  <c r="P130" s="1"/>
  <c r="R130" s="1"/>
  <c r="F129"/>
  <c r="H129" s="1"/>
  <c r="J129" s="1"/>
  <c r="L129" s="1"/>
  <c r="N129" s="1"/>
  <c r="P129" s="1"/>
  <c r="R129" s="1"/>
  <c r="F108"/>
  <c r="H108" s="1"/>
  <c r="J108" s="1"/>
  <c r="L108" s="1"/>
  <c r="N108" s="1"/>
  <c r="P108" s="1"/>
  <c r="R108" s="1"/>
  <c r="F107"/>
  <c r="H107" s="1"/>
  <c r="J107" s="1"/>
  <c r="L107" s="1"/>
  <c r="N107" s="1"/>
  <c r="P107" s="1"/>
  <c r="R107" s="1"/>
  <c r="F104"/>
  <c r="H104" s="1"/>
  <c r="J104" s="1"/>
  <c r="L104" s="1"/>
  <c r="N104" s="1"/>
  <c r="P104" s="1"/>
  <c r="R104" s="1"/>
  <c r="F103"/>
  <c r="H103" s="1"/>
  <c r="J103" s="1"/>
  <c r="L103" s="1"/>
  <c r="N103" s="1"/>
  <c r="P103" s="1"/>
  <c r="R103" s="1"/>
  <c r="F91"/>
  <c r="H91" s="1"/>
  <c r="J91" s="1"/>
  <c r="L91" s="1"/>
  <c r="N91" s="1"/>
  <c r="P91" s="1"/>
  <c r="R91" s="1"/>
  <c r="F90"/>
  <c r="H90" s="1"/>
  <c r="J90" s="1"/>
  <c r="L90" s="1"/>
  <c r="N90" s="1"/>
  <c r="P90" s="1"/>
  <c r="R90" s="1"/>
  <c r="F70"/>
  <c r="H70" s="1"/>
  <c r="J70" s="1"/>
  <c r="L70" s="1"/>
  <c r="N70" s="1"/>
  <c r="P70" s="1"/>
  <c r="R70" s="1"/>
  <c r="F69"/>
  <c r="H69" s="1"/>
  <c r="J69" s="1"/>
  <c r="L69" s="1"/>
  <c r="N69" s="1"/>
  <c r="P69" s="1"/>
  <c r="R69" s="1"/>
  <c r="F68"/>
  <c r="H68" s="1"/>
  <c r="J68" s="1"/>
  <c r="L68" s="1"/>
  <c r="N68" s="1"/>
  <c r="P68" s="1"/>
  <c r="R68" s="1"/>
  <c r="F67"/>
  <c r="H67" s="1"/>
  <c r="J67" s="1"/>
  <c r="L67" s="1"/>
  <c r="N67" s="1"/>
  <c r="P67" s="1"/>
  <c r="R67" s="1"/>
  <c r="F66"/>
  <c r="H66" s="1"/>
  <c r="J66" s="1"/>
  <c r="L66" s="1"/>
  <c r="N66" s="1"/>
  <c r="P66" s="1"/>
  <c r="R66" s="1"/>
  <c r="F65"/>
  <c r="H65" s="1"/>
  <c r="J65" s="1"/>
  <c r="L65" s="1"/>
  <c r="N65" s="1"/>
  <c r="P65" s="1"/>
  <c r="R65" s="1"/>
  <c r="F64"/>
  <c r="H64" s="1"/>
  <c r="J64" s="1"/>
  <c r="L64" s="1"/>
  <c r="N64" s="1"/>
  <c r="P64" s="1"/>
  <c r="R64" s="1"/>
  <c r="F63"/>
  <c r="H63" s="1"/>
  <c r="J63" s="1"/>
  <c r="L63" s="1"/>
  <c r="N63" s="1"/>
  <c r="P63" s="1"/>
  <c r="R63" s="1"/>
  <c r="F62"/>
  <c r="H62" s="1"/>
  <c r="J62" s="1"/>
  <c r="L62" s="1"/>
  <c r="N62" s="1"/>
  <c r="P62" s="1"/>
  <c r="R62" s="1"/>
  <c r="F61"/>
  <c r="H61" s="1"/>
  <c r="J61" s="1"/>
  <c r="L61" s="1"/>
  <c r="N61" s="1"/>
  <c r="P61" s="1"/>
  <c r="R61" s="1"/>
  <c r="F56"/>
  <c r="F55" s="1"/>
  <c r="H55" s="1"/>
  <c r="J55" s="1"/>
  <c r="L55" s="1"/>
  <c r="F60"/>
  <c r="H60" s="1"/>
  <c r="J60" s="1"/>
  <c r="L60" s="1"/>
  <c r="N60" s="1"/>
  <c r="P60" s="1"/>
  <c r="R60" s="1"/>
  <c r="F59"/>
  <c r="H59" s="1"/>
  <c r="J59" s="1"/>
  <c r="L59" s="1"/>
  <c r="N59" s="1"/>
  <c r="P59" s="1"/>
  <c r="R59" s="1"/>
  <c r="S22" l="1"/>
  <c r="T58"/>
  <c r="T83"/>
  <c r="T22"/>
  <c r="S83"/>
  <c r="S54" s="1"/>
  <c r="P137"/>
  <c r="O58"/>
  <c r="K83"/>
  <c r="Q22"/>
  <c r="R74"/>
  <c r="R73" s="1"/>
  <c r="Q83"/>
  <c r="Q54" s="1"/>
  <c r="N23"/>
  <c r="P23" s="1"/>
  <c r="R23" s="1"/>
  <c r="N39"/>
  <c r="P39" s="1"/>
  <c r="R39" s="1"/>
  <c r="N55"/>
  <c r="P55" s="1"/>
  <c r="R55" s="1"/>
  <c r="N99"/>
  <c r="P99" s="1"/>
  <c r="R99" s="1"/>
  <c r="N118"/>
  <c r="N142"/>
  <c r="O22"/>
  <c r="O83"/>
  <c r="M22"/>
  <c r="M83"/>
  <c r="M58"/>
  <c r="H113"/>
  <c r="J113" s="1"/>
  <c r="L113" s="1"/>
  <c r="N113" s="1"/>
  <c r="P113" s="1"/>
  <c r="R113" s="1"/>
  <c r="H75"/>
  <c r="J75" s="1"/>
  <c r="L75" s="1"/>
  <c r="N75" s="1"/>
  <c r="P75" s="1"/>
  <c r="R75" s="1"/>
  <c r="H119"/>
  <c r="J119" s="1"/>
  <c r="L119" s="1"/>
  <c r="N119" s="1"/>
  <c r="P119" s="1"/>
  <c r="R119" s="1"/>
  <c r="J32"/>
  <c r="L32" s="1"/>
  <c r="N32" s="1"/>
  <c r="P32" s="1"/>
  <c r="R32" s="1"/>
  <c r="J36"/>
  <c r="L36" s="1"/>
  <c r="N36" s="1"/>
  <c r="P36" s="1"/>
  <c r="R36" s="1"/>
  <c r="G58"/>
  <c r="J25"/>
  <c r="J41"/>
  <c r="L41" s="1"/>
  <c r="N41" s="1"/>
  <c r="P41" s="1"/>
  <c r="R41" s="1"/>
  <c r="J47"/>
  <c r="L47" s="1"/>
  <c r="N47" s="1"/>
  <c r="P47" s="1"/>
  <c r="R47" s="1"/>
  <c r="H115"/>
  <c r="J115" s="1"/>
  <c r="L115" s="1"/>
  <c r="N115" s="1"/>
  <c r="P115" s="1"/>
  <c r="R115" s="1"/>
  <c r="J34"/>
  <c r="L34" s="1"/>
  <c r="N34" s="1"/>
  <c r="P34" s="1"/>
  <c r="R34" s="1"/>
  <c r="J44"/>
  <c r="L44" s="1"/>
  <c r="N44" s="1"/>
  <c r="P44" s="1"/>
  <c r="R44" s="1"/>
  <c r="L25"/>
  <c r="N25" s="1"/>
  <c r="P25" s="1"/>
  <c r="R25" s="1"/>
  <c r="J101"/>
  <c r="L101" s="1"/>
  <c r="N101" s="1"/>
  <c r="P101" s="1"/>
  <c r="R101" s="1"/>
  <c r="K22"/>
  <c r="K58"/>
  <c r="I22"/>
  <c r="I58"/>
  <c r="I83"/>
  <c r="H27"/>
  <c r="J27" s="1"/>
  <c r="L27" s="1"/>
  <c r="N27" s="1"/>
  <c r="P27" s="1"/>
  <c r="R27" s="1"/>
  <c r="H71"/>
  <c r="J71" s="1"/>
  <c r="L71" s="1"/>
  <c r="N71" s="1"/>
  <c r="P71" s="1"/>
  <c r="H121"/>
  <c r="J121" s="1"/>
  <c r="L121" s="1"/>
  <c r="N121" s="1"/>
  <c r="P121" s="1"/>
  <c r="R121" s="1"/>
  <c r="G22"/>
  <c r="H56"/>
  <c r="J56" s="1"/>
  <c r="L56" s="1"/>
  <c r="N56" s="1"/>
  <c r="P56" s="1"/>
  <c r="R56" s="1"/>
  <c r="H123"/>
  <c r="J123" s="1"/>
  <c r="L123" s="1"/>
  <c r="N123" s="1"/>
  <c r="H127"/>
  <c r="J127" s="1"/>
  <c r="L127" s="1"/>
  <c r="N127" s="1"/>
  <c r="P127" s="1"/>
  <c r="R127" s="1"/>
  <c r="G83"/>
  <c r="F92"/>
  <c r="F58"/>
  <c r="F22"/>
  <c r="T54" l="1"/>
  <c r="S53"/>
  <c r="P58"/>
  <c r="R71"/>
  <c r="R58" s="1"/>
  <c r="Q53"/>
  <c r="N117"/>
  <c r="P118"/>
  <c r="N141"/>
  <c r="P142"/>
  <c r="H58"/>
  <c r="J58" s="1"/>
  <c r="L58" s="1"/>
  <c r="N58" s="1"/>
  <c r="G54"/>
  <c r="G53" s="1"/>
  <c r="G143" s="1"/>
  <c r="P123"/>
  <c r="R123" s="1"/>
  <c r="O54"/>
  <c r="M54"/>
  <c r="K54"/>
  <c r="K53" s="1"/>
  <c r="K143" s="1"/>
  <c r="I54"/>
  <c r="H22"/>
  <c r="J22" s="1"/>
  <c r="L22" s="1"/>
  <c r="N22" s="1"/>
  <c r="P22" s="1"/>
  <c r="R22" s="1"/>
  <c r="F83"/>
  <c r="F54" s="1"/>
  <c r="H92"/>
  <c r="J92" s="1"/>
  <c r="L92" s="1"/>
  <c r="H83"/>
  <c r="J83" s="1"/>
  <c r="T53" l="1"/>
  <c r="T143" s="1"/>
  <c r="S143"/>
  <c r="P141"/>
  <c r="R142"/>
  <c r="R141" s="1"/>
  <c r="P117"/>
  <c r="R118"/>
  <c r="R117" s="1"/>
  <c r="Q143"/>
  <c r="L83"/>
  <c r="N92"/>
  <c r="O53"/>
  <c r="M53"/>
  <c r="I53"/>
  <c r="F53"/>
  <c r="H54"/>
  <c r="J54" s="1"/>
  <c r="L54" s="1"/>
  <c r="N54" s="1"/>
  <c r="P54" s="1"/>
  <c r="R54" s="1"/>
  <c r="P92" l="1"/>
  <c r="N83"/>
  <c r="O143"/>
  <c r="M143"/>
  <c r="I143"/>
  <c r="F143"/>
  <c r="H53"/>
  <c r="H143" s="1"/>
  <c r="P83" l="1"/>
  <c r="R92"/>
  <c r="R83" s="1"/>
  <c r="J53"/>
  <c r="J143" l="1"/>
  <c r="L53"/>
  <c r="L143" l="1"/>
  <c r="N53"/>
  <c r="N143" l="1"/>
  <c r="P53"/>
  <c r="P143" l="1"/>
  <c r="R53"/>
  <c r="R143" s="1"/>
</calcChain>
</file>

<file path=xl/sharedStrings.xml><?xml version="1.0" encoding="utf-8"?>
<sst xmlns="http://schemas.openxmlformats.org/spreadsheetml/2006/main" count="646" uniqueCount="244">
  <si>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</si>
  <si>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</si>
  <si>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</si>
  <si>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</si>
  <si>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</si>
  <si>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</si>
  <si>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</si>
  <si>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</si>
  <si>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</si>
  <si>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</si>
  <si>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</si>
  <si>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</si>
  <si>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</si>
  <si>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</si>
  <si>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</si>
  <si>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</si>
  <si>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</si>
  <si>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</si>
  <si>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</si>
  <si>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</si>
  <si>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</si>
  <si>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</si>
  <si>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</si>
  <si>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</si>
  <si>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</si>
  <si>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</si>
  <si>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</si>
  <si>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</si>
  <si>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</si>
  <si>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</si>
  <si>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</si>
  <si>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</si>
  <si>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</si>
  <si>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</si>
  <si>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</si>
  <si>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</si>
  <si>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</si>
  <si>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</si>
  <si>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</si>
  <si>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</si>
  <si>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</si>
  <si>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</si>
  <si>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</si>
  <si>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</si>
  <si>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</si>
  <si>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</si>
  <si>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</si>
  <si>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</si>
  <si>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</si>
  <si>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</si>
  <si>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</si>
  <si>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</si>
  <si>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</si>
  <si>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</si>
  <si>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</si>
  <si>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</si>
  <si>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</si>
  <si>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</si>
  <si>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</si>
  <si>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</si>
  <si>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</si>
  <si>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</si>
  <si>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</si>
  <si>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</si>
  <si>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</si>
  <si>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</si>
  <si>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</si>
  <si>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</si>
  <si>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</si>
  <si>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</si>
  <si>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</si>
  <si>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</si>
  <si>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</si>
  <si>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</si>
  <si>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</si>
  <si>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</si>
  <si>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</si>
  <si>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</si>
  <si>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</si>
  <si>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</si>
  <si>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</si>
  <si>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</si>
  <si>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</si>
  <si>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</si>
  <si>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</si>
  <si>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</si>
  <si>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Прочие субвенции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</si>
  <si>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</si>
  <si>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</si>
  <si>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</si>
  <si>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</si>
  <si>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</si>
  <si>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</si>
  <si>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</si>
  <si>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</si>
  <si>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</si>
  <si>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</si>
  <si>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</si>
  <si>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</si>
  <si>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</si>
  <si>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</si>
  <si>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</si>
  <si>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</si>
  <si>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</si>
  <si>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</si>
  <si>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</si>
  <si>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</si>
  <si>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</si>
  <si>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</si>
  <si>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</si>
  <si>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</si>
  <si>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</si>
  <si>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</si>
  <si>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</si>
  <si>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</si>
  <si>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</si>
  <si>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</si>
  <si>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</si>
  <si>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</si>
  <si>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</si>
  <si>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</si>
  <si>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</si>
  <si>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</si>
  <si>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</si>
  <si>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</si>
  <si>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</si>
  <si>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</si>
  <si>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</si>
  <si>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</si>
  <si>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</si>
  <si>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</si>
  <si>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</si>
  <si>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</si>
  <si>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</si>
  <si>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</si>
  <si>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</si>
  <si>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</si>
  <si>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</si>
  <si>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</si>
  <si>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</si>
  <si>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</si>
  <si>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</si>
  <si>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</si>
  <si>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</si>
  <si>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</si>
  <si>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</si>
  <si>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</si>
  <si>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</si>
  <si>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</si>
  <si>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</si>
  <si>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</si>
  <si>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</si>
  <si>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</si>
  <si>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</si>
  <si>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</si>
  <si>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</si>
  <si>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</si>
  <si>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</si>
  <si>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</si>
  <si>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</si>
  <si>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</si>
  <si>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Приложение № 1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</si>
  <si>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</si>
  <si>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</si>
  <si>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</si>
  <si>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</si>
  <si>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</si>
  <si>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</si>
  <si>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</si>
  <si>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</si>
  <si>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</si>
  <si>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</si>
  <si>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</si>
  <si>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</si>
  <si>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</si>
  <si>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</si>
  <si>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</si>
  <si>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</si>
  <si>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</si>
  <si>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</si>
  <si>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</si>
  <si>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прогнозируемые на 2017 год</t>
  </si>
  <si>
    <t>поступлениям по подстатьям классификации доходов бюджетов,</t>
  </si>
  <si>
    <t>Приложение № 6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</si>
  <si>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</si>
  <si>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</si>
  <si>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</si>
  <si>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</si>
  <si>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</si>
  <si>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</si>
  <si>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</si>
  <si>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</si>
  <si>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</si>
  <si>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</si>
  <si>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</si>
  <si>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</si>
  <si>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</si>
  <si>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</si>
  <si>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</si>
  <si>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</si>
  <si>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</si>
  <si>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</si>
  <si>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</si>
  <si>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</si>
  <si>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</si>
  <si>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</si>
  <si>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</si>
  <si>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2023503900</t>
  </si>
  <si>
    <t>2023503905</t>
  </si>
  <si>
    <t>2023504800</t>
  </si>
  <si>
    <t>2023504805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</si>
  <si>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</si>
  <si>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</si>
  <si>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2023505500</t>
  </si>
  <si>
    <t>2023505505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</si>
  <si>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</si>
  <si>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</si>
  <si>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</si>
  <si>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</si>
  <si>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</si>
  <si>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</si>
  <si>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</si>
  <si>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</si>
  <si>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</si>
  <si>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</si>
  <si>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</si>
  <si>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</si>
  <si>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</si>
  <si>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</si>
  <si>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</si>
  <si>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бразовательные программы дошкольного образования</t>
  </si>
  <si>
    <t>от 12.12.2016  № 6/39</t>
  </si>
  <si>
    <t>от ______.2017  № _______</t>
  </si>
  <si>
    <t>март</t>
  </si>
  <si>
    <t>апрель</t>
  </si>
  <si>
    <t>410</t>
  </si>
  <si>
    <t>июнь</t>
  </si>
  <si>
    <t>июль</t>
  </si>
  <si>
    <t>2022551900</t>
  </si>
  <si>
    <t>2022551905</t>
  </si>
  <si>
    <t>Субсидия бюджетам муниципальных районов на поддержку отрасли культуры</t>
  </si>
  <si>
    <t>Субсидия бюджетам на поддержку отрасли культура</t>
  </si>
  <si>
    <t>август</t>
  </si>
  <si>
    <t>октябрь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</si>
</sst>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0" fontId="1" fillId="0" borderId="1" xfId="0" applyNumberFormat="1" applyFont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164" fontId="1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0" fontId="0" fillId="0" borderId="1" xfId="0" applyBorder="1"/>
    <xf numFmtId="164" fontId="5" fillId="0" borderId="1" xfId="0" applyNumberFormat="1" applyFont="1" applyBorder="1"/>
    <xf numFmtId="49" fontId="6" fillId="0" borderId="0" xfId="0" applyNumberFormat="1" applyFont="1" applyAlignment="1">
      <alignment horizontal="right"/>
    </xf>
    <xf numFmtId="164" fontId="8" fillId="0" borderId="1" xfId="0" applyNumberFormat="1" applyFont="1" applyBorder="1"/>
    <xf numFmtId="49" fontId="6" fillId="0" borderId="0" xfId="0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wrapText="1"/>
    </xf>
    <xf numFmtId="164" fontId="8" fillId="3" borderId="1" xfId="0" applyNumberFormat="1" applyFont="1" applyFill="1" applyBorder="1"/>
    <xf numFmtId="164" fontId="5" fillId="2" borderId="1" xfId="0" applyNumberFormat="1" applyFont="1" applyFill="1" applyBorder="1"/>
    <xf numFmtId="164" fontId="8" fillId="2" borderId="1" xfId="0" applyNumberFormat="1" applyFont="1" applyFill="1" applyBorder="1"/>
    <xf numFmtId="4" fontId="1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5" fillId="3" borderId="1" xfId="0" applyNumberFormat="1" applyFont="1" applyFill="1" applyBorder="1"/>
    <xf numFmtId="4" fontId="2" fillId="0" borderId="1" xfId="0" applyNumberFormat="1" applyFont="1" applyBorder="1" applyAlignment="1">
      <alignment horizontal="right"/>
    </xf>
    <xf numFmtId="4" fontId="8" fillId="3" borderId="1" xfId="0" applyNumberFormat="1" applyFont="1" applyFill="1" applyBorder="1"/>
    <xf numFmtId="4" fontId="5" fillId="0" borderId="1" xfId="0" applyNumberFormat="1" applyFont="1" applyBorder="1"/>
    <xf numFmtId="49" fontId="6" fillId="0" borderId="0" xfId="0" applyNumberFormat="1" applyFont="1" applyAlignment="1">
      <alignment horizontal="right"/>
    </xf>
    <xf numFmtId="0" fontId="0" fillId="0" borderId="0" xfId="0" applyAlignme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43"/>
  <sheetViews>
    <sheetView tabSelected="1" view="pageBreakPreview" topLeftCell="A5" zoomScale="93" zoomScaleNormal="90" zoomScaleSheetLayoutView="93" workbookViewId="0">
      <selection activeCell="E6" sqref="E6:T6"/>
    </sheetView>
  </sheetViews>
  <sheetFormatPr defaultRowHeight="15"/>
  <cols>
    <col min="1" max="1" width="5.140625" style="1" customWidth="1"/>
    <col min="2" max="2" width="14.5703125" style="1" customWidth="1"/>
    <col min="3" max="3" width="6.140625" style="1" customWidth="1"/>
    <col min="4" max="4" width="4.7109375" style="1" customWidth="1"/>
    <col min="5" max="5" width="56.140625" style="1" customWidth="1"/>
    <col min="6" max="7" width="14" style="2" hidden="1" customWidth="1"/>
    <col min="8" max="8" width="21.140625" hidden="1" customWidth="1"/>
    <col min="9" max="9" width="13.85546875" hidden="1" customWidth="1"/>
    <col min="10" max="11" width="12.28515625" hidden="1" customWidth="1"/>
    <col min="12" max="12" width="15" hidden="1" customWidth="1"/>
    <col min="13" max="13" width="12.28515625" hidden="1" customWidth="1"/>
    <col min="14" max="14" width="13.140625" hidden="1" customWidth="1"/>
    <col min="15" max="15" width="11.5703125" hidden="1" customWidth="1"/>
    <col min="16" max="16" width="12" hidden="1" customWidth="1"/>
    <col min="17" max="17" width="11.5703125" hidden="1" customWidth="1"/>
    <col min="18" max="18" width="15" hidden="1" customWidth="1"/>
    <col min="19" max="19" width="13.7109375" hidden="1" customWidth="1"/>
    <col min="20" max="20" width="15.5703125" customWidth="1"/>
  </cols>
  <sheetData>
    <row r="1" spans="1:20" ht="18.75" hidden="1" customHeight="1">
      <c r="C1" s="23"/>
      <c r="D1" s="23"/>
      <c r="E1" s="47" t="s">
        <v>161</v>
      </c>
      <c r="F1" s="24"/>
      <c r="G1" s="41"/>
    </row>
    <row r="2" spans="1:20" ht="18.75" hidden="1" customHeight="1">
      <c r="C2" s="23"/>
      <c r="D2" s="23"/>
      <c r="E2" s="47" t="s">
        <v>117</v>
      </c>
      <c r="F2" s="24"/>
      <c r="G2" s="41"/>
    </row>
    <row r="3" spans="1:20" ht="18.75" hidden="1">
      <c r="C3" s="61" t="s">
        <v>166</v>
      </c>
      <c r="D3" s="61"/>
      <c r="E3" s="61"/>
      <c r="F3" s="24"/>
      <c r="G3" s="41"/>
    </row>
    <row r="4" spans="1:20" ht="18.75" hidden="1">
      <c r="C4" s="23"/>
      <c r="D4" s="23"/>
      <c r="E4" s="22"/>
      <c r="F4" s="24"/>
      <c r="G4" s="41"/>
    </row>
    <row r="5" spans="1:20" ht="18.75">
      <c r="C5" s="23"/>
      <c r="D5" s="23"/>
      <c r="E5" s="61" t="s">
        <v>161</v>
      </c>
      <c r="F5" s="61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ht="18.75">
      <c r="C6" s="23"/>
      <c r="D6" s="23"/>
      <c r="E6" s="61" t="s">
        <v>117</v>
      </c>
      <c r="F6" s="61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ht="18.75">
      <c r="C7" s="23"/>
      <c r="D7" s="23"/>
      <c r="E7" s="61" t="s">
        <v>232</v>
      </c>
      <c r="F7" s="61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ht="18.75">
      <c r="C8" s="23"/>
      <c r="D8" s="23"/>
      <c r="E8" s="45"/>
      <c r="F8" s="45"/>
      <c r="G8" s="45"/>
    </row>
    <row r="9" spans="1:20" ht="18.75">
      <c r="C9" s="23"/>
      <c r="D9" s="23"/>
      <c r="E9" s="61" t="s">
        <v>183</v>
      </c>
      <c r="F9" s="61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</row>
    <row r="10" spans="1:20" ht="18.75">
      <c r="C10" s="23"/>
      <c r="D10" s="23"/>
      <c r="E10" s="61" t="s">
        <v>117</v>
      </c>
      <c r="F10" s="61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</row>
    <row r="11" spans="1:20" ht="18.75">
      <c r="C11" s="23"/>
      <c r="D11" s="23"/>
      <c r="E11" s="61" t="s">
        <v>231</v>
      </c>
      <c r="F11" s="61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</row>
    <row r="12" spans="1:20" ht="8.25" customHeight="1">
      <c r="C12" s="23"/>
      <c r="D12" s="23"/>
      <c r="E12" s="61"/>
      <c r="F12" s="61"/>
      <c r="G12" s="41"/>
    </row>
    <row r="13" spans="1:20" ht="16.5">
      <c r="A13" s="66" t="s">
        <v>171</v>
      </c>
      <c r="B13" s="66"/>
      <c r="C13" s="66"/>
      <c r="D13" s="66"/>
      <c r="E13" s="66"/>
      <c r="F13" s="66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</row>
    <row r="14" spans="1:20" ht="16.5">
      <c r="A14" s="66" t="s">
        <v>97</v>
      </c>
      <c r="B14" s="66"/>
      <c r="C14" s="66"/>
      <c r="D14" s="66"/>
      <c r="E14" s="66"/>
      <c r="F14" s="66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</row>
    <row r="15" spans="1:20" ht="16.5">
      <c r="A15" s="66" t="s">
        <v>98</v>
      </c>
      <c r="B15" s="66"/>
      <c r="C15" s="66"/>
      <c r="D15" s="66"/>
      <c r="E15" s="66"/>
      <c r="F15" s="66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</row>
    <row r="16" spans="1:20" ht="16.5">
      <c r="A16" s="66" t="s">
        <v>182</v>
      </c>
      <c r="B16" s="66"/>
      <c r="C16" s="66"/>
      <c r="D16" s="66"/>
      <c r="E16" s="66"/>
      <c r="F16" s="66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</row>
    <row r="17" spans="1:20" ht="16.5">
      <c r="A17" s="66" t="s">
        <v>181</v>
      </c>
      <c r="B17" s="66"/>
      <c r="C17" s="66"/>
      <c r="D17" s="66"/>
      <c r="E17" s="66"/>
      <c r="F17" s="66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</row>
    <row r="18" spans="1:20" ht="4.5" customHeight="1">
      <c r="A18" s="66"/>
      <c r="B18" s="66"/>
      <c r="C18" s="66"/>
      <c r="D18" s="66"/>
      <c r="E18" s="66"/>
      <c r="F18" s="25"/>
      <c r="G18" s="42"/>
    </row>
    <row r="19" spans="1:20" ht="14.25" customHeight="1">
      <c r="A19" s="3"/>
      <c r="B19" s="3"/>
      <c r="C19" s="3"/>
      <c r="D19" s="3"/>
      <c r="E19" s="3"/>
      <c r="F19" s="4"/>
      <c r="G19" s="4"/>
    </row>
    <row r="20" spans="1:20" ht="46.5" customHeight="1">
      <c r="A20" s="63" t="s">
        <v>95</v>
      </c>
      <c r="B20" s="64"/>
      <c r="C20" s="64"/>
      <c r="D20" s="65"/>
      <c r="E20" s="28" t="s">
        <v>96</v>
      </c>
      <c r="F20" s="29" t="s">
        <v>102</v>
      </c>
      <c r="G20" s="29" t="s">
        <v>233</v>
      </c>
      <c r="H20" s="29" t="s">
        <v>102</v>
      </c>
      <c r="I20" s="29" t="s">
        <v>234</v>
      </c>
      <c r="J20" s="29" t="s">
        <v>102</v>
      </c>
      <c r="K20" s="29" t="s">
        <v>236</v>
      </c>
      <c r="L20" s="29" t="s">
        <v>102</v>
      </c>
      <c r="M20" s="29" t="s">
        <v>236</v>
      </c>
      <c r="N20" s="29" t="s">
        <v>102</v>
      </c>
      <c r="O20" s="29" t="s">
        <v>237</v>
      </c>
      <c r="P20" s="29" t="s">
        <v>102</v>
      </c>
      <c r="Q20" s="29" t="s">
        <v>242</v>
      </c>
      <c r="R20" s="29" t="s">
        <v>102</v>
      </c>
      <c r="S20" s="29" t="s">
        <v>243</v>
      </c>
      <c r="T20" s="29" t="s">
        <v>102</v>
      </c>
    </row>
    <row r="21" spans="1:20" ht="0.75" hidden="1" customHeight="1">
      <c r="A21" s="30" t="s">
        <v>103</v>
      </c>
      <c r="B21" s="30" t="s">
        <v>104</v>
      </c>
      <c r="C21" s="30" t="s">
        <v>105</v>
      </c>
      <c r="D21" s="30" t="s">
        <v>106</v>
      </c>
      <c r="E21" s="31" t="s">
        <v>107</v>
      </c>
      <c r="F21" s="32"/>
      <c r="G21" s="32"/>
      <c r="H21" s="43"/>
      <c r="I21" s="32"/>
      <c r="J21" s="43"/>
      <c r="K21" s="32"/>
      <c r="L21" s="43"/>
      <c r="M21" s="32"/>
      <c r="N21" s="43"/>
      <c r="O21" s="32"/>
      <c r="P21" s="43"/>
      <c r="Q21" s="32"/>
      <c r="R21" s="43"/>
      <c r="S21" s="32"/>
      <c r="T21" s="43"/>
    </row>
    <row r="22" spans="1:20" ht="15.75">
      <c r="A22" s="48" t="s">
        <v>0</v>
      </c>
      <c r="B22" s="48" t="s">
        <v>1</v>
      </c>
      <c r="C22" s="48" t="s">
        <v>2</v>
      </c>
      <c r="D22" s="48" t="s">
        <v>0</v>
      </c>
      <c r="E22" s="49" t="s">
        <v>110</v>
      </c>
      <c r="F22" s="26">
        <f>F23+F25+F27+F32+F34+F36+F39+F41+F44+F47</f>
        <v>31494.400000000001</v>
      </c>
      <c r="G22" s="26">
        <f>G23+G25+G27+G32+G34+G36+G39+G41+G44+G47</f>
        <v>-1052.3</v>
      </c>
      <c r="H22" s="50">
        <f>F22+G22</f>
        <v>30442.100000000002</v>
      </c>
      <c r="I22" s="26">
        <f>I23+I25+I27+I32+I34+I36+I39+I41+I44+I47</f>
        <v>770</v>
      </c>
      <c r="J22" s="50">
        <f>H22+I22</f>
        <v>31212.100000000002</v>
      </c>
      <c r="K22" s="26">
        <f>K23+K25+K27+K32+K34+K36+K39+K41+K44+K47</f>
        <v>1307.9594999999999</v>
      </c>
      <c r="L22" s="50">
        <f>J22+K22</f>
        <v>32520.059500000003</v>
      </c>
      <c r="M22" s="26">
        <f>M23+M25+M27+M32+M34+M36+M39+M41+M44+M47</f>
        <v>-1911.8315</v>
      </c>
      <c r="N22" s="50">
        <f>L22+M22</f>
        <v>30608.228000000003</v>
      </c>
      <c r="O22" s="26">
        <f>O23+O25+O27+O32+O34+O36+O39+O41+O44+O47</f>
        <v>32.9</v>
      </c>
      <c r="P22" s="50">
        <f>N22+O22</f>
        <v>30641.128000000004</v>
      </c>
      <c r="Q22" s="26">
        <f>Q23+Q25+Q27+Q32+Q34+Q36+Q39+Q41+Q44+Q47</f>
        <v>1176.0612000000001</v>
      </c>
      <c r="R22" s="50">
        <f>P22+Q22</f>
        <v>31817.189200000004</v>
      </c>
      <c r="S22" s="26">
        <f>S23+S25+S27+S32+S34+S36+S39+S41+S44+S47</f>
        <v>3197.8468699999999</v>
      </c>
      <c r="T22" s="50">
        <f>R22+S22</f>
        <v>35015.036070000002</v>
      </c>
    </row>
    <row r="23" spans="1:20" ht="15.75">
      <c r="A23" s="21" t="s">
        <v>0</v>
      </c>
      <c r="B23" s="21" t="s">
        <v>3</v>
      </c>
      <c r="C23" s="21" t="s">
        <v>2</v>
      </c>
      <c r="D23" s="21" t="s">
        <v>0</v>
      </c>
      <c r="E23" s="12" t="s">
        <v>4</v>
      </c>
      <c r="F23" s="13">
        <v>8447.1</v>
      </c>
      <c r="G23" s="13">
        <f>G24</f>
        <v>0</v>
      </c>
      <c r="H23" s="46">
        <f t="shared" ref="H23:H88" si="0">F23+G23</f>
        <v>8447.1</v>
      </c>
      <c r="I23" s="13">
        <f>I24</f>
        <v>0</v>
      </c>
      <c r="J23" s="46">
        <f t="shared" ref="J23:J88" si="1">H23+I23</f>
        <v>8447.1</v>
      </c>
      <c r="K23" s="13">
        <f>K24</f>
        <v>0</v>
      </c>
      <c r="L23" s="46">
        <f t="shared" ref="L23:L88" si="2">J23+K23</f>
        <v>8447.1</v>
      </c>
      <c r="M23" s="13">
        <f>M24</f>
        <v>0</v>
      </c>
      <c r="N23" s="46">
        <f t="shared" ref="N23:N82" si="3">L23+M23</f>
        <v>8447.1</v>
      </c>
      <c r="O23" s="13">
        <f>O24</f>
        <v>0</v>
      </c>
      <c r="P23" s="46">
        <f t="shared" ref="P23:P82" si="4">N23+O23</f>
        <v>8447.1</v>
      </c>
      <c r="Q23" s="13">
        <f>Q24</f>
        <v>0</v>
      </c>
      <c r="R23" s="46">
        <f t="shared" ref="R23:R57" si="5">P23+Q23</f>
        <v>8447.1</v>
      </c>
      <c r="S23" s="13">
        <f>S24</f>
        <v>1074.7</v>
      </c>
      <c r="T23" s="46">
        <f t="shared" ref="T23:T57" si="6">R23+S23</f>
        <v>9521.8000000000011</v>
      </c>
    </row>
    <row r="24" spans="1:20" ht="15.75">
      <c r="A24" s="33" t="s">
        <v>0</v>
      </c>
      <c r="B24" s="33" t="s">
        <v>5</v>
      </c>
      <c r="C24" s="33" t="s">
        <v>2</v>
      </c>
      <c r="D24" s="33" t="s">
        <v>7</v>
      </c>
      <c r="E24" s="16" t="s">
        <v>6</v>
      </c>
      <c r="F24" s="13">
        <v>8447.1</v>
      </c>
      <c r="G24" s="13"/>
      <c r="H24" s="44">
        <f t="shared" si="0"/>
        <v>8447.1</v>
      </c>
      <c r="I24" s="13"/>
      <c r="J24" s="44">
        <f t="shared" si="1"/>
        <v>8447.1</v>
      </c>
      <c r="K24" s="13"/>
      <c r="L24" s="44">
        <f t="shared" si="2"/>
        <v>8447.1</v>
      </c>
      <c r="M24" s="13"/>
      <c r="N24" s="44">
        <f t="shared" si="3"/>
        <v>8447.1</v>
      </c>
      <c r="O24" s="13"/>
      <c r="P24" s="44">
        <f t="shared" si="4"/>
        <v>8447.1</v>
      </c>
      <c r="Q24" s="13"/>
      <c r="R24" s="44">
        <f t="shared" si="5"/>
        <v>8447.1</v>
      </c>
      <c r="S24" s="17">
        <v>1074.7</v>
      </c>
      <c r="T24" s="44">
        <f t="shared" si="6"/>
        <v>9521.8000000000011</v>
      </c>
    </row>
    <row r="25" spans="1:20" ht="47.25">
      <c r="A25" s="21" t="s">
        <v>0</v>
      </c>
      <c r="B25" s="21" t="s">
        <v>8</v>
      </c>
      <c r="C25" s="21" t="s">
        <v>2</v>
      </c>
      <c r="D25" s="21" t="s">
        <v>0</v>
      </c>
      <c r="E25" s="12" t="s">
        <v>9</v>
      </c>
      <c r="F25" s="13">
        <v>3519.1</v>
      </c>
      <c r="G25" s="13">
        <f>G26</f>
        <v>-1052.3</v>
      </c>
      <c r="H25" s="46">
        <f t="shared" si="0"/>
        <v>2466.8000000000002</v>
      </c>
      <c r="I25" s="13">
        <f>I26</f>
        <v>0</v>
      </c>
      <c r="J25" s="46">
        <f t="shared" si="1"/>
        <v>2466.8000000000002</v>
      </c>
      <c r="K25" s="13">
        <f>K26</f>
        <v>0</v>
      </c>
      <c r="L25" s="46">
        <f t="shared" si="2"/>
        <v>2466.8000000000002</v>
      </c>
      <c r="M25" s="13">
        <f>M26</f>
        <v>0</v>
      </c>
      <c r="N25" s="46">
        <f t="shared" si="3"/>
        <v>2466.8000000000002</v>
      </c>
      <c r="O25" s="13">
        <f>O26</f>
        <v>0</v>
      </c>
      <c r="P25" s="46">
        <f t="shared" si="4"/>
        <v>2466.8000000000002</v>
      </c>
      <c r="Q25" s="13">
        <f>Q26</f>
        <v>0</v>
      </c>
      <c r="R25" s="46">
        <f t="shared" si="5"/>
        <v>2466.8000000000002</v>
      </c>
      <c r="S25" s="13">
        <f>S26</f>
        <v>0</v>
      </c>
      <c r="T25" s="46">
        <f t="shared" si="6"/>
        <v>2466.8000000000002</v>
      </c>
    </row>
    <row r="26" spans="1:20" ht="31.5">
      <c r="A26" s="33" t="s">
        <v>0</v>
      </c>
      <c r="B26" s="33" t="s">
        <v>10</v>
      </c>
      <c r="C26" s="33" t="s">
        <v>2</v>
      </c>
      <c r="D26" s="33" t="s">
        <v>7</v>
      </c>
      <c r="E26" s="16" t="s">
        <v>11</v>
      </c>
      <c r="F26" s="17">
        <v>3519.1</v>
      </c>
      <c r="G26" s="17">
        <v>-1052.3</v>
      </c>
      <c r="H26" s="44">
        <f t="shared" si="0"/>
        <v>2466.8000000000002</v>
      </c>
      <c r="I26" s="17"/>
      <c r="J26" s="44">
        <f t="shared" si="1"/>
        <v>2466.8000000000002</v>
      </c>
      <c r="K26" s="17"/>
      <c r="L26" s="44">
        <f t="shared" si="2"/>
        <v>2466.8000000000002</v>
      </c>
      <c r="M26" s="17"/>
      <c r="N26" s="44">
        <f t="shared" si="3"/>
        <v>2466.8000000000002</v>
      </c>
      <c r="O26" s="17"/>
      <c r="P26" s="44">
        <f t="shared" si="4"/>
        <v>2466.8000000000002</v>
      </c>
      <c r="Q26" s="17"/>
      <c r="R26" s="44">
        <f t="shared" si="5"/>
        <v>2466.8000000000002</v>
      </c>
      <c r="S26" s="17"/>
      <c r="T26" s="44">
        <f t="shared" si="6"/>
        <v>2466.8000000000002</v>
      </c>
    </row>
    <row r="27" spans="1:20" ht="18" customHeight="1">
      <c r="A27" s="21" t="s">
        <v>0</v>
      </c>
      <c r="B27" s="21" t="s">
        <v>12</v>
      </c>
      <c r="C27" s="21" t="s">
        <v>2</v>
      </c>
      <c r="D27" s="21" t="s">
        <v>0</v>
      </c>
      <c r="E27" s="12" t="s">
        <v>13</v>
      </c>
      <c r="F27" s="13">
        <f>F28+F29+F30+F31</f>
        <v>7780.9</v>
      </c>
      <c r="G27" s="13">
        <f>G28+G29+G30+G31</f>
        <v>0</v>
      </c>
      <c r="H27" s="46">
        <f t="shared" si="0"/>
        <v>7780.9</v>
      </c>
      <c r="I27" s="13">
        <f>I28+I29+I30+I31</f>
        <v>0</v>
      </c>
      <c r="J27" s="46">
        <f t="shared" si="1"/>
        <v>7780.9</v>
      </c>
      <c r="K27" s="13">
        <f>K28+K29+K30+K31</f>
        <v>1300</v>
      </c>
      <c r="L27" s="46">
        <f t="shared" si="2"/>
        <v>9080.9</v>
      </c>
      <c r="M27" s="13">
        <f>M28+M29+M30+M31</f>
        <v>0</v>
      </c>
      <c r="N27" s="46">
        <f t="shared" si="3"/>
        <v>9080.9</v>
      </c>
      <c r="O27" s="13">
        <f>O28+O29+O30+O31</f>
        <v>32.9</v>
      </c>
      <c r="P27" s="46">
        <f t="shared" si="4"/>
        <v>9113.7999999999993</v>
      </c>
      <c r="Q27" s="13">
        <f>Q28+Q29+Q30+Q31</f>
        <v>1176.0612000000001</v>
      </c>
      <c r="R27" s="46">
        <f t="shared" si="5"/>
        <v>10289.861199999999</v>
      </c>
      <c r="S27" s="13">
        <f>S28+S29+S30+S31</f>
        <v>1498</v>
      </c>
      <c r="T27" s="46">
        <f t="shared" si="6"/>
        <v>11787.861199999999</v>
      </c>
    </row>
    <row r="28" spans="1:20" ht="31.5">
      <c r="A28" s="33" t="s">
        <v>0</v>
      </c>
      <c r="B28" s="33" t="s">
        <v>14</v>
      </c>
      <c r="C28" s="33" t="s">
        <v>2</v>
      </c>
      <c r="D28" s="33" t="s">
        <v>7</v>
      </c>
      <c r="E28" s="16" t="s">
        <v>15</v>
      </c>
      <c r="F28" s="17">
        <v>4993.1000000000004</v>
      </c>
      <c r="G28" s="17"/>
      <c r="H28" s="44">
        <f t="shared" si="0"/>
        <v>4993.1000000000004</v>
      </c>
      <c r="I28" s="17"/>
      <c r="J28" s="44">
        <f t="shared" si="1"/>
        <v>4993.1000000000004</v>
      </c>
      <c r="K28" s="17">
        <v>1300</v>
      </c>
      <c r="L28" s="44">
        <f t="shared" si="2"/>
        <v>6293.1</v>
      </c>
      <c r="M28" s="17"/>
      <c r="N28" s="44">
        <f t="shared" si="3"/>
        <v>6293.1</v>
      </c>
      <c r="O28" s="17"/>
      <c r="P28" s="44">
        <f t="shared" si="4"/>
        <v>6293.1</v>
      </c>
      <c r="Q28" s="17">
        <v>1124.4772</v>
      </c>
      <c r="R28" s="44">
        <f t="shared" si="5"/>
        <v>7417.5772000000006</v>
      </c>
      <c r="S28" s="17">
        <v>1453</v>
      </c>
      <c r="T28" s="44">
        <f t="shared" si="6"/>
        <v>8870.5771999999997</v>
      </c>
    </row>
    <row r="29" spans="1:20" ht="31.5">
      <c r="A29" s="33" t="s">
        <v>0</v>
      </c>
      <c r="B29" s="33" t="s">
        <v>130</v>
      </c>
      <c r="C29" s="33" t="s">
        <v>2</v>
      </c>
      <c r="D29" s="33" t="s">
        <v>7</v>
      </c>
      <c r="E29" s="16" t="s">
        <v>16</v>
      </c>
      <c r="F29" s="17">
        <v>2085.6999999999998</v>
      </c>
      <c r="G29" s="17"/>
      <c r="H29" s="44">
        <f t="shared" si="0"/>
        <v>2085.6999999999998</v>
      </c>
      <c r="I29" s="17"/>
      <c r="J29" s="44">
        <f t="shared" si="1"/>
        <v>2085.6999999999998</v>
      </c>
      <c r="K29" s="17"/>
      <c r="L29" s="44">
        <f t="shared" si="2"/>
        <v>2085.6999999999998</v>
      </c>
      <c r="M29" s="17"/>
      <c r="N29" s="44">
        <f t="shared" si="3"/>
        <v>2085.6999999999998</v>
      </c>
      <c r="O29" s="17"/>
      <c r="P29" s="44">
        <f t="shared" si="4"/>
        <v>2085.6999999999998</v>
      </c>
      <c r="Q29" s="17"/>
      <c r="R29" s="44">
        <f t="shared" si="5"/>
        <v>2085.6999999999998</v>
      </c>
      <c r="S29" s="17"/>
      <c r="T29" s="44">
        <f t="shared" si="6"/>
        <v>2085.6999999999998</v>
      </c>
    </row>
    <row r="30" spans="1:20" ht="15.75">
      <c r="A30" s="33" t="s">
        <v>0</v>
      </c>
      <c r="B30" s="33" t="s">
        <v>131</v>
      </c>
      <c r="C30" s="33" t="s">
        <v>2</v>
      </c>
      <c r="D30" s="33" t="s">
        <v>7</v>
      </c>
      <c r="E30" s="16" t="s">
        <v>17</v>
      </c>
      <c r="F30" s="17">
        <v>53.9</v>
      </c>
      <c r="G30" s="17"/>
      <c r="H30" s="44">
        <f t="shared" si="0"/>
        <v>53.9</v>
      </c>
      <c r="I30" s="17"/>
      <c r="J30" s="44">
        <f t="shared" si="1"/>
        <v>53.9</v>
      </c>
      <c r="K30" s="17"/>
      <c r="L30" s="44">
        <f t="shared" si="2"/>
        <v>53.9</v>
      </c>
      <c r="M30" s="17"/>
      <c r="N30" s="44">
        <f t="shared" si="3"/>
        <v>53.9</v>
      </c>
      <c r="O30" s="17">
        <v>32.9</v>
      </c>
      <c r="P30" s="44">
        <f t="shared" si="4"/>
        <v>86.8</v>
      </c>
      <c r="Q30" s="17">
        <v>51.584000000000003</v>
      </c>
      <c r="R30" s="44">
        <f t="shared" si="5"/>
        <v>138.38400000000001</v>
      </c>
      <c r="S30" s="17">
        <v>45</v>
      </c>
      <c r="T30" s="44">
        <f t="shared" si="6"/>
        <v>183.38400000000001</v>
      </c>
    </row>
    <row r="31" spans="1:20" ht="31.5">
      <c r="A31" s="33" t="s">
        <v>0</v>
      </c>
      <c r="B31" s="33" t="s">
        <v>132</v>
      </c>
      <c r="C31" s="33" t="s">
        <v>2</v>
      </c>
      <c r="D31" s="33" t="s">
        <v>7</v>
      </c>
      <c r="E31" s="16" t="s">
        <v>100</v>
      </c>
      <c r="F31" s="17">
        <v>648.20000000000005</v>
      </c>
      <c r="G31" s="17"/>
      <c r="H31" s="44">
        <f t="shared" si="0"/>
        <v>648.20000000000005</v>
      </c>
      <c r="I31" s="17"/>
      <c r="J31" s="44">
        <f t="shared" si="1"/>
        <v>648.20000000000005</v>
      </c>
      <c r="K31" s="17"/>
      <c r="L31" s="44">
        <f t="shared" si="2"/>
        <v>648.20000000000005</v>
      </c>
      <c r="M31" s="17"/>
      <c r="N31" s="44">
        <f t="shared" si="3"/>
        <v>648.20000000000005</v>
      </c>
      <c r="O31" s="17"/>
      <c r="P31" s="44">
        <f t="shared" si="4"/>
        <v>648.20000000000005</v>
      </c>
      <c r="Q31" s="17"/>
      <c r="R31" s="44">
        <f t="shared" si="5"/>
        <v>648.20000000000005</v>
      </c>
      <c r="S31" s="17"/>
      <c r="T31" s="44">
        <f t="shared" si="6"/>
        <v>648.20000000000005</v>
      </c>
    </row>
    <row r="32" spans="1:20" ht="15.75">
      <c r="A32" s="21" t="s">
        <v>0</v>
      </c>
      <c r="B32" s="21" t="s">
        <v>18</v>
      </c>
      <c r="C32" s="21" t="s">
        <v>2</v>
      </c>
      <c r="D32" s="21" t="s">
        <v>0</v>
      </c>
      <c r="E32" s="12" t="s">
        <v>19</v>
      </c>
      <c r="F32" s="13">
        <v>986.8</v>
      </c>
      <c r="G32" s="13">
        <f>G33</f>
        <v>0</v>
      </c>
      <c r="H32" s="46">
        <f t="shared" si="0"/>
        <v>986.8</v>
      </c>
      <c r="I32" s="13">
        <f>I33</f>
        <v>0</v>
      </c>
      <c r="J32" s="46">
        <f t="shared" si="1"/>
        <v>986.8</v>
      </c>
      <c r="K32" s="13">
        <f>K33</f>
        <v>0</v>
      </c>
      <c r="L32" s="46">
        <f t="shared" si="2"/>
        <v>986.8</v>
      </c>
      <c r="M32" s="13">
        <f>M33</f>
        <v>0</v>
      </c>
      <c r="N32" s="46">
        <f t="shared" si="3"/>
        <v>986.8</v>
      </c>
      <c r="O32" s="13">
        <f>O33</f>
        <v>0</v>
      </c>
      <c r="P32" s="46">
        <f t="shared" si="4"/>
        <v>986.8</v>
      </c>
      <c r="Q32" s="13">
        <f>Q33</f>
        <v>0</v>
      </c>
      <c r="R32" s="46">
        <f t="shared" si="5"/>
        <v>986.8</v>
      </c>
      <c r="S32" s="13">
        <f>S33</f>
        <v>0</v>
      </c>
      <c r="T32" s="46">
        <f t="shared" si="6"/>
        <v>986.8</v>
      </c>
    </row>
    <row r="33" spans="1:20" ht="15.75">
      <c r="A33" s="33" t="s">
        <v>0</v>
      </c>
      <c r="B33" s="33" t="s">
        <v>133</v>
      </c>
      <c r="C33" s="33" t="s">
        <v>2</v>
      </c>
      <c r="D33" s="33" t="s">
        <v>7</v>
      </c>
      <c r="E33" s="16" t="s">
        <v>227</v>
      </c>
      <c r="F33" s="17">
        <v>986.8</v>
      </c>
      <c r="G33" s="17"/>
      <c r="H33" s="44">
        <f t="shared" si="0"/>
        <v>986.8</v>
      </c>
      <c r="I33" s="17"/>
      <c r="J33" s="44">
        <f t="shared" si="1"/>
        <v>986.8</v>
      </c>
      <c r="K33" s="17"/>
      <c r="L33" s="44">
        <f t="shared" si="2"/>
        <v>986.8</v>
      </c>
      <c r="M33" s="17"/>
      <c r="N33" s="44">
        <f t="shared" si="3"/>
        <v>986.8</v>
      </c>
      <c r="O33" s="17"/>
      <c r="P33" s="44">
        <f t="shared" si="4"/>
        <v>986.8</v>
      </c>
      <c r="Q33" s="17"/>
      <c r="R33" s="44">
        <f t="shared" si="5"/>
        <v>986.8</v>
      </c>
      <c r="S33" s="17"/>
      <c r="T33" s="44">
        <f t="shared" si="6"/>
        <v>986.8</v>
      </c>
    </row>
    <row r="34" spans="1:20" ht="15.75">
      <c r="A34" s="21" t="s">
        <v>0</v>
      </c>
      <c r="B34" s="21" t="s">
        <v>20</v>
      </c>
      <c r="C34" s="21" t="s">
        <v>2</v>
      </c>
      <c r="D34" s="21" t="s">
        <v>0</v>
      </c>
      <c r="E34" s="12" t="s">
        <v>21</v>
      </c>
      <c r="F34" s="13">
        <v>219</v>
      </c>
      <c r="G34" s="13">
        <f>G35</f>
        <v>0</v>
      </c>
      <c r="H34" s="46">
        <f t="shared" si="0"/>
        <v>219</v>
      </c>
      <c r="I34" s="13">
        <f>I35</f>
        <v>0</v>
      </c>
      <c r="J34" s="46">
        <f t="shared" si="1"/>
        <v>219</v>
      </c>
      <c r="K34" s="13">
        <f>K35</f>
        <v>0</v>
      </c>
      <c r="L34" s="46">
        <f t="shared" si="2"/>
        <v>219</v>
      </c>
      <c r="M34" s="13">
        <f>M35</f>
        <v>0</v>
      </c>
      <c r="N34" s="46">
        <f t="shared" si="3"/>
        <v>219</v>
      </c>
      <c r="O34" s="13">
        <f>O35</f>
        <v>0</v>
      </c>
      <c r="P34" s="46">
        <f t="shared" si="4"/>
        <v>219</v>
      </c>
      <c r="Q34" s="13">
        <f>Q35</f>
        <v>0</v>
      </c>
      <c r="R34" s="46">
        <f t="shared" si="5"/>
        <v>219</v>
      </c>
      <c r="S34" s="13">
        <f>S35</f>
        <v>0</v>
      </c>
      <c r="T34" s="46">
        <f t="shared" si="6"/>
        <v>219</v>
      </c>
    </row>
    <row r="35" spans="1:20" ht="31.5" customHeight="1">
      <c r="A35" s="33" t="s">
        <v>0</v>
      </c>
      <c r="B35" s="33" t="s">
        <v>134</v>
      </c>
      <c r="C35" s="33" t="s">
        <v>2</v>
      </c>
      <c r="D35" s="33" t="s">
        <v>7</v>
      </c>
      <c r="E35" s="16" t="s">
        <v>101</v>
      </c>
      <c r="F35" s="17">
        <v>219</v>
      </c>
      <c r="G35" s="17"/>
      <c r="H35" s="44">
        <f t="shared" si="0"/>
        <v>219</v>
      </c>
      <c r="I35" s="17"/>
      <c r="J35" s="44">
        <f t="shared" si="1"/>
        <v>219</v>
      </c>
      <c r="K35" s="17"/>
      <c r="L35" s="44">
        <f t="shared" si="2"/>
        <v>219</v>
      </c>
      <c r="M35" s="17"/>
      <c r="N35" s="44">
        <f t="shared" si="3"/>
        <v>219</v>
      </c>
      <c r="O35" s="17"/>
      <c r="P35" s="44">
        <f t="shared" si="4"/>
        <v>219</v>
      </c>
      <c r="Q35" s="17"/>
      <c r="R35" s="44">
        <f t="shared" si="5"/>
        <v>219</v>
      </c>
      <c r="S35" s="17"/>
      <c r="T35" s="44">
        <f t="shared" si="6"/>
        <v>219</v>
      </c>
    </row>
    <row r="36" spans="1:20" ht="47.25">
      <c r="A36" s="21" t="s">
        <v>0</v>
      </c>
      <c r="B36" s="21" t="s">
        <v>22</v>
      </c>
      <c r="C36" s="21" t="s">
        <v>2</v>
      </c>
      <c r="D36" s="21" t="s">
        <v>0</v>
      </c>
      <c r="E36" s="12" t="s">
        <v>23</v>
      </c>
      <c r="F36" s="13">
        <v>1728</v>
      </c>
      <c r="G36" s="13">
        <f>G37+G38</f>
        <v>0</v>
      </c>
      <c r="H36" s="46">
        <f t="shared" si="0"/>
        <v>1728</v>
      </c>
      <c r="I36" s="13">
        <f>I37+I38</f>
        <v>0</v>
      </c>
      <c r="J36" s="46">
        <f t="shared" si="1"/>
        <v>1728</v>
      </c>
      <c r="K36" s="13">
        <f>K37+K38</f>
        <v>0</v>
      </c>
      <c r="L36" s="46">
        <f t="shared" si="2"/>
        <v>1728</v>
      </c>
      <c r="M36" s="13">
        <f>M37+M38</f>
        <v>0</v>
      </c>
      <c r="N36" s="46">
        <f t="shared" si="3"/>
        <v>1728</v>
      </c>
      <c r="O36" s="13">
        <f>O37+O38</f>
        <v>0</v>
      </c>
      <c r="P36" s="46">
        <f t="shared" si="4"/>
        <v>1728</v>
      </c>
      <c r="Q36" s="13">
        <f>Q37+Q38</f>
        <v>0</v>
      </c>
      <c r="R36" s="46">
        <f t="shared" si="5"/>
        <v>1728</v>
      </c>
      <c r="S36" s="13">
        <f>S37+S38</f>
        <v>0</v>
      </c>
      <c r="T36" s="46">
        <f t="shared" si="6"/>
        <v>1728</v>
      </c>
    </row>
    <row r="37" spans="1:20" ht="109.5" customHeight="1">
      <c r="A37" s="33" t="s">
        <v>0</v>
      </c>
      <c r="B37" s="33" t="s">
        <v>24</v>
      </c>
      <c r="C37" s="33" t="s">
        <v>2</v>
      </c>
      <c r="D37" s="33" t="s">
        <v>25</v>
      </c>
      <c r="E37" s="15" t="s">
        <v>228</v>
      </c>
      <c r="F37" s="17">
        <v>1613</v>
      </c>
      <c r="G37" s="17"/>
      <c r="H37" s="44">
        <f t="shared" si="0"/>
        <v>1613</v>
      </c>
      <c r="I37" s="17"/>
      <c r="J37" s="44">
        <f t="shared" si="1"/>
        <v>1613</v>
      </c>
      <c r="K37" s="17"/>
      <c r="L37" s="44">
        <f t="shared" si="2"/>
        <v>1613</v>
      </c>
      <c r="M37" s="17"/>
      <c r="N37" s="44">
        <f t="shared" si="3"/>
        <v>1613</v>
      </c>
      <c r="O37" s="17"/>
      <c r="P37" s="44">
        <f t="shared" si="4"/>
        <v>1613</v>
      </c>
      <c r="Q37" s="17"/>
      <c r="R37" s="44">
        <f t="shared" si="5"/>
        <v>1613</v>
      </c>
      <c r="S37" s="17"/>
      <c r="T37" s="44">
        <f t="shared" si="6"/>
        <v>1613</v>
      </c>
    </row>
    <row r="38" spans="1:20" ht="94.5">
      <c r="A38" s="33" t="s">
        <v>0</v>
      </c>
      <c r="B38" s="33" t="s">
        <v>135</v>
      </c>
      <c r="C38" s="33" t="s">
        <v>2</v>
      </c>
      <c r="D38" s="33" t="s">
        <v>25</v>
      </c>
      <c r="E38" s="15" t="s">
        <v>229</v>
      </c>
      <c r="F38" s="17">
        <v>115</v>
      </c>
      <c r="G38" s="17"/>
      <c r="H38" s="44">
        <f t="shared" si="0"/>
        <v>115</v>
      </c>
      <c r="I38" s="17"/>
      <c r="J38" s="44">
        <f t="shared" si="1"/>
        <v>115</v>
      </c>
      <c r="K38" s="17"/>
      <c r="L38" s="44">
        <f t="shared" si="2"/>
        <v>115</v>
      </c>
      <c r="M38" s="17"/>
      <c r="N38" s="44">
        <f t="shared" si="3"/>
        <v>115</v>
      </c>
      <c r="O38" s="17"/>
      <c r="P38" s="44">
        <f t="shared" si="4"/>
        <v>115</v>
      </c>
      <c r="Q38" s="17"/>
      <c r="R38" s="44">
        <f t="shared" si="5"/>
        <v>115</v>
      </c>
      <c r="S38" s="17"/>
      <c r="T38" s="44">
        <f t="shared" si="6"/>
        <v>115</v>
      </c>
    </row>
    <row r="39" spans="1:20" ht="31.5">
      <c r="A39" s="21" t="s">
        <v>0</v>
      </c>
      <c r="B39" s="21" t="s">
        <v>27</v>
      </c>
      <c r="C39" s="21" t="s">
        <v>2</v>
      </c>
      <c r="D39" s="21" t="s">
        <v>0</v>
      </c>
      <c r="E39" s="12" t="s">
        <v>28</v>
      </c>
      <c r="F39" s="13">
        <v>195.4</v>
      </c>
      <c r="G39" s="13">
        <f>G40</f>
        <v>0</v>
      </c>
      <c r="H39" s="46">
        <f t="shared" si="0"/>
        <v>195.4</v>
      </c>
      <c r="I39" s="13">
        <f>I40</f>
        <v>0</v>
      </c>
      <c r="J39" s="46">
        <f t="shared" si="1"/>
        <v>195.4</v>
      </c>
      <c r="K39" s="13">
        <f>K40</f>
        <v>0</v>
      </c>
      <c r="L39" s="46">
        <f t="shared" si="2"/>
        <v>195.4</v>
      </c>
      <c r="M39" s="13">
        <f>M40</f>
        <v>0</v>
      </c>
      <c r="N39" s="46">
        <f t="shared" si="3"/>
        <v>195.4</v>
      </c>
      <c r="O39" s="13">
        <f>O40</f>
        <v>0</v>
      </c>
      <c r="P39" s="46">
        <f t="shared" si="4"/>
        <v>195.4</v>
      </c>
      <c r="Q39" s="13">
        <f>Q40</f>
        <v>0</v>
      </c>
      <c r="R39" s="46">
        <f t="shared" si="5"/>
        <v>195.4</v>
      </c>
      <c r="S39" s="13">
        <f>S40</f>
        <v>0</v>
      </c>
      <c r="T39" s="46">
        <f t="shared" si="6"/>
        <v>195.4</v>
      </c>
    </row>
    <row r="40" spans="1:20" ht="16.5" customHeight="1">
      <c r="A40" s="33" t="s">
        <v>0</v>
      </c>
      <c r="B40" s="33" t="s">
        <v>29</v>
      </c>
      <c r="C40" s="33" t="s">
        <v>2</v>
      </c>
      <c r="D40" s="33" t="s">
        <v>25</v>
      </c>
      <c r="E40" s="16" t="s">
        <v>30</v>
      </c>
      <c r="F40" s="17">
        <v>195.4</v>
      </c>
      <c r="G40" s="17"/>
      <c r="H40" s="44">
        <f t="shared" si="0"/>
        <v>195.4</v>
      </c>
      <c r="I40" s="17"/>
      <c r="J40" s="44">
        <f t="shared" si="1"/>
        <v>195.4</v>
      </c>
      <c r="K40" s="17"/>
      <c r="L40" s="44">
        <f t="shared" si="2"/>
        <v>195.4</v>
      </c>
      <c r="M40" s="17"/>
      <c r="N40" s="44">
        <f t="shared" si="3"/>
        <v>195.4</v>
      </c>
      <c r="O40" s="17"/>
      <c r="P40" s="44">
        <f t="shared" si="4"/>
        <v>195.4</v>
      </c>
      <c r="Q40" s="17"/>
      <c r="R40" s="44">
        <f t="shared" si="5"/>
        <v>195.4</v>
      </c>
      <c r="S40" s="17"/>
      <c r="T40" s="44">
        <f t="shared" si="6"/>
        <v>195.4</v>
      </c>
    </row>
    <row r="41" spans="1:20" ht="46.5" customHeight="1">
      <c r="A41" s="21" t="s">
        <v>0</v>
      </c>
      <c r="B41" s="21" t="s">
        <v>31</v>
      </c>
      <c r="C41" s="21" t="s">
        <v>2</v>
      </c>
      <c r="D41" s="21" t="s">
        <v>0</v>
      </c>
      <c r="E41" s="12" t="s">
        <v>111</v>
      </c>
      <c r="F41" s="13">
        <v>8109.1</v>
      </c>
      <c r="G41" s="13">
        <f>G42+G43</f>
        <v>0</v>
      </c>
      <c r="H41" s="46">
        <f t="shared" si="0"/>
        <v>8109.1</v>
      </c>
      <c r="I41" s="13">
        <f>I42+I43</f>
        <v>0</v>
      </c>
      <c r="J41" s="46">
        <f t="shared" si="1"/>
        <v>8109.1</v>
      </c>
      <c r="K41" s="55">
        <f>K42+K43</f>
        <v>7.9595000000000002</v>
      </c>
      <c r="L41" s="46">
        <f t="shared" si="2"/>
        <v>8117.0595000000003</v>
      </c>
      <c r="M41" s="55">
        <f>M42+M43</f>
        <v>-1911.8315</v>
      </c>
      <c r="N41" s="46">
        <f t="shared" si="3"/>
        <v>6205.2280000000001</v>
      </c>
      <c r="O41" s="55">
        <f>O42+O43</f>
        <v>0</v>
      </c>
      <c r="P41" s="46">
        <f t="shared" si="4"/>
        <v>6205.2280000000001</v>
      </c>
      <c r="Q41" s="55">
        <f>Q42+Q43</f>
        <v>0</v>
      </c>
      <c r="R41" s="46">
        <f t="shared" si="5"/>
        <v>6205.2280000000001</v>
      </c>
      <c r="S41" s="55">
        <f>S42+S43</f>
        <v>85.146870000000007</v>
      </c>
      <c r="T41" s="46">
        <f t="shared" si="6"/>
        <v>6290.3748699999996</v>
      </c>
    </row>
    <row r="42" spans="1:20" ht="15.75">
      <c r="A42" s="33" t="s">
        <v>0</v>
      </c>
      <c r="B42" s="33" t="s">
        <v>32</v>
      </c>
      <c r="C42" s="33" t="s">
        <v>2</v>
      </c>
      <c r="D42" s="33" t="s">
        <v>33</v>
      </c>
      <c r="E42" s="16" t="s">
        <v>136</v>
      </c>
      <c r="F42" s="17">
        <v>7496.8</v>
      </c>
      <c r="G42" s="17"/>
      <c r="H42" s="44">
        <f t="shared" si="0"/>
        <v>7496.8</v>
      </c>
      <c r="I42" s="17"/>
      <c r="J42" s="44">
        <f t="shared" si="1"/>
        <v>7496.8</v>
      </c>
      <c r="K42" s="17"/>
      <c r="L42" s="44">
        <f t="shared" si="2"/>
        <v>7496.8</v>
      </c>
      <c r="M42" s="17">
        <v>-1911.8315</v>
      </c>
      <c r="N42" s="44">
        <f t="shared" si="3"/>
        <v>5584.9684999999999</v>
      </c>
      <c r="O42" s="17"/>
      <c r="P42" s="44">
        <f t="shared" si="4"/>
        <v>5584.9684999999999</v>
      </c>
      <c r="Q42" s="17"/>
      <c r="R42" s="44">
        <f t="shared" si="5"/>
        <v>5584.9684999999999</v>
      </c>
      <c r="S42" s="17"/>
      <c r="T42" s="44">
        <f t="shared" si="6"/>
        <v>5584.9684999999999</v>
      </c>
    </row>
    <row r="43" spans="1:20" ht="15.75">
      <c r="A43" s="33" t="s">
        <v>0</v>
      </c>
      <c r="B43" s="33" t="s">
        <v>36</v>
      </c>
      <c r="C43" s="33" t="s">
        <v>2</v>
      </c>
      <c r="D43" s="33" t="s">
        <v>33</v>
      </c>
      <c r="E43" s="16" t="s">
        <v>37</v>
      </c>
      <c r="F43" s="17">
        <v>612.29999999999995</v>
      </c>
      <c r="G43" s="17"/>
      <c r="H43" s="44">
        <f t="shared" si="0"/>
        <v>612.29999999999995</v>
      </c>
      <c r="I43" s="17"/>
      <c r="J43" s="44">
        <f t="shared" si="1"/>
        <v>612.29999999999995</v>
      </c>
      <c r="K43" s="54">
        <v>7.9595000000000002</v>
      </c>
      <c r="L43" s="44">
        <f t="shared" si="2"/>
        <v>620.2595</v>
      </c>
      <c r="M43" s="54"/>
      <c r="N43" s="44">
        <f t="shared" si="3"/>
        <v>620.2595</v>
      </c>
      <c r="O43" s="54"/>
      <c r="P43" s="44">
        <f t="shared" si="4"/>
        <v>620.2595</v>
      </c>
      <c r="Q43" s="54"/>
      <c r="R43" s="44">
        <f t="shared" si="5"/>
        <v>620.2595</v>
      </c>
      <c r="S43" s="54">
        <v>85.146870000000007</v>
      </c>
      <c r="T43" s="44">
        <f t="shared" si="6"/>
        <v>705.40637000000004</v>
      </c>
    </row>
    <row r="44" spans="1:20" ht="31.5">
      <c r="A44" s="21" t="s">
        <v>0</v>
      </c>
      <c r="B44" s="21" t="s">
        <v>38</v>
      </c>
      <c r="C44" s="21" t="s">
        <v>2</v>
      </c>
      <c r="D44" s="21" t="s">
        <v>0</v>
      </c>
      <c r="E44" s="12" t="s">
        <v>39</v>
      </c>
      <c r="F44" s="13">
        <v>250</v>
      </c>
      <c r="G44" s="13">
        <f>G45+G46</f>
        <v>0</v>
      </c>
      <c r="H44" s="46">
        <f t="shared" si="0"/>
        <v>250</v>
      </c>
      <c r="I44" s="13">
        <f>I45+I46</f>
        <v>770</v>
      </c>
      <c r="J44" s="46">
        <f t="shared" si="1"/>
        <v>1020</v>
      </c>
      <c r="K44" s="13">
        <f>K45+K46</f>
        <v>0</v>
      </c>
      <c r="L44" s="46">
        <f t="shared" si="2"/>
        <v>1020</v>
      </c>
      <c r="M44" s="13">
        <f>M45+M46</f>
        <v>0</v>
      </c>
      <c r="N44" s="46">
        <f t="shared" si="3"/>
        <v>1020</v>
      </c>
      <c r="O44" s="13">
        <f>O45+O46</f>
        <v>0</v>
      </c>
      <c r="P44" s="46">
        <f t="shared" si="4"/>
        <v>1020</v>
      </c>
      <c r="Q44" s="13">
        <f>Q45+Q46</f>
        <v>0</v>
      </c>
      <c r="R44" s="46">
        <f t="shared" si="5"/>
        <v>1020</v>
      </c>
      <c r="S44" s="13">
        <f>S45+S46</f>
        <v>540</v>
      </c>
      <c r="T44" s="46">
        <f t="shared" si="6"/>
        <v>1560</v>
      </c>
    </row>
    <row r="45" spans="1:20" ht="94.5">
      <c r="A45" s="33" t="s">
        <v>0</v>
      </c>
      <c r="B45" s="33" t="s">
        <v>40</v>
      </c>
      <c r="C45" s="33" t="s">
        <v>2</v>
      </c>
      <c r="D45" s="33" t="s">
        <v>235</v>
      </c>
      <c r="E45" s="16" t="s">
        <v>112</v>
      </c>
      <c r="F45" s="17">
        <v>200</v>
      </c>
      <c r="G45" s="17"/>
      <c r="H45" s="44">
        <f t="shared" si="0"/>
        <v>200</v>
      </c>
      <c r="I45" s="17">
        <v>670</v>
      </c>
      <c r="J45" s="44">
        <f t="shared" si="1"/>
        <v>870</v>
      </c>
      <c r="K45" s="17"/>
      <c r="L45" s="44">
        <f t="shared" si="2"/>
        <v>870</v>
      </c>
      <c r="M45" s="17"/>
      <c r="N45" s="44">
        <f t="shared" si="3"/>
        <v>870</v>
      </c>
      <c r="O45" s="17"/>
      <c r="P45" s="44">
        <f t="shared" si="4"/>
        <v>870</v>
      </c>
      <c r="Q45" s="17"/>
      <c r="R45" s="44">
        <f t="shared" si="5"/>
        <v>870</v>
      </c>
      <c r="S45" s="17">
        <v>470</v>
      </c>
      <c r="T45" s="44">
        <f t="shared" si="6"/>
        <v>1340</v>
      </c>
    </row>
    <row r="46" spans="1:20" ht="42" customHeight="1">
      <c r="A46" s="33" t="s">
        <v>0</v>
      </c>
      <c r="B46" s="33" t="s">
        <v>41</v>
      </c>
      <c r="C46" s="33" t="s">
        <v>2</v>
      </c>
      <c r="D46" s="33" t="s">
        <v>43</v>
      </c>
      <c r="E46" s="16" t="s">
        <v>42</v>
      </c>
      <c r="F46" s="17">
        <v>50</v>
      </c>
      <c r="G46" s="17"/>
      <c r="H46" s="44">
        <f t="shared" si="0"/>
        <v>50</v>
      </c>
      <c r="I46" s="17">
        <v>100</v>
      </c>
      <c r="J46" s="44">
        <f t="shared" si="1"/>
        <v>150</v>
      </c>
      <c r="K46" s="17"/>
      <c r="L46" s="44">
        <f t="shared" si="2"/>
        <v>150</v>
      </c>
      <c r="M46" s="17"/>
      <c r="N46" s="44">
        <f t="shared" si="3"/>
        <v>150</v>
      </c>
      <c r="O46" s="17"/>
      <c r="P46" s="44">
        <f t="shared" si="4"/>
        <v>150</v>
      </c>
      <c r="Q46" s="17"/>
      <c r="R46" s="44">
        <f t="shared" si="5"/>
        <v>150</v>
      </c>
      <c r="S46" s="17">
        <v>70</v>
      </c>
      <c r="T46" s="44">
        <f t="shared" si="6"/>
        <v>220</v>
      </c>
    </row>
    <row r="47" spans="1:20" ht="18" customHeight="1">
      <c r="A47" s="21" t="s">
        <v>0</v>
      </c>
      <c r="B47" s="21" t="s">
        <v>44</v>
      </c>
      <c r="C47" s="21" t="s">
        <v>2</v>
      </c>
      <c r="D47" s="21" t="s">
        <v>0</v>
      </c>
      <c r="E47" s="12" t="s">
        <v>45</v>
      </c>
      <c r="F47" s="13">
        <f>F48+F49+F50+F51+F52</f>
        <v>259</v>
      </c>
      <c r="G47" s="13">
        <f>G48+G49++G50+G51+G52</f>
        <v>0</v>
      </c>
      <c r="H47" s="46">
        <f t="shared" si="0"/>
        <v>259</v>
      </c>
      <c r="I47" s="13">
        <f>I48+I49++I50+I51+I52</f>
        <v>0</v>
      </c>
      <c r="J47" s="46">
        <f t="shared" si="1"/>
        <v>259</v>
      </c>
      <c r="K47" s="13">
        <f>K48+K49++K50+K51+K52</f>
        <v>0</v>
      </c>
      <c r="L47" s="46">
        <f t="shared" si="2"/>
        <v>259</v>
      </c>
      <c r="M47" s="13">
        <f>M48+M49++M50+M51+M52</f>
        <v>0</v>
      </c>
      <c r="N47" s="46">
        <f t="shared" si="3"/>
        <v>259</v>
      </c>
      <c r="O47" s="13">
        <f>O48+O49++O50+O51+O52</f>
        <v>0</v>
      </c>
      <c r="P47" s="46">
        <f t="shared" si="4"/>
        <v>259</v>
      </c>
      <c r="Q47" s="13">
        <f>Q48+Q49++Q50+Q51+Q52</f>
        <v>0</v>
      </c>
      <c r="R47" s="46">
        <f t="shared" si="5"/>
        <v>259</v>
      </c>
      <c r="S47" s="13">
        <f>S48+S49++S50+S51+S52</f>
        <v>0</v>
      </c>
      <c r="T47" s="46">
        <f t="shared" si="6"/>
        <v>259</v>
      </c>
    </row>
    <row r="48" spans="1:20" ht="31.5">
      <c r="A48" s="33" t="s">
        <v>0</v>
      </c>
      <c r="B48" s="33" t="s">
        <v>46</v>
      </c>
      <c r="C48" s="33" t="s">
        <v>2</v>
      </c>
      <c r="D48" s="33" t="s">
        <v>48</v>
      </c>
      <c r="E48" s="16" t="s">
        <v>47</v>
      </c>
      <c r="F48" s="17">
        <v>2</v>
      </c>
      <c r="G48" s="17"/>
      <c r="H48" s="44">
        <f t="shared" si="0"/>
        <v>2</v>
      </c>
      <c r="I48" s="17"/>
      <c r="J48" s="44">
        <f t="shared" si="1"/>
        <v>2</v>
      </c>
      <c r="K48" s="17"/>
      <c r="L48" s="44">
        <f t="shared" si="2"/>
        <v>2</v>
      </c>
      <c r="M48" s="17"/>
      <c r="N48" s="44">
        <f t="shared" si="3"/>
        <v>2</v>
      </c>
      <c r="O48" s="17"/>
      <c r="P48" s="44">
        <f t="shared" si="4"/>
        <v>2</v>
      </c>
      <c r="Q48" s="17"/>
      <c r="R48" s="44">
        <f t="shared" si="5"/>
        <v>2</v>
      </c>
      <c r="S48" s="17"/>
      <c r="T48" s="44">
        <f t="shared" si="6"/>
        <v>2</v>
      </c>
    </row>
    <row r="49" spans="1:20" ht="126.75" customHeight="1">
      <c r="A49" s="33" t="s">
        <v>0</v>
      </c>
      <c r="B49" s="33" t="s">
        <v>49</v>
      </c>
      <c r="C49" s="33" t="s">
        <v>2</v>
      </c>
      <c r="D49" s="33" t="s">
        <v>48</v>
      </c>
      <c r="E49" s="15" t="s">
        <v>137</v>
      </c>
      <c r="F49" s="17">
        <v>30</v>
      </c>
      <c r="G49" s="17"/>
      <c r="H49" s="44">
        <f t="shared" si="0"/>
        <v>30</v>
      </c>
      <c r="I49" s="17"/>
      <c r="J49" s="44">
        <f t="shared" si="1"/>
        <v>30</v>
      </c>
      <c r="K49" s="17"/>
      <c r="L49" s="44">
        <f t="shared" si="2"/>
        <v>30</v>
      </c>
      <c r="M49" s="17"/>
      <c r="N49" s="44">
        <f t="shared" si="3"/>
        <v>30</v>
      </c>
      <c r="O49" s="17"/>
      <c r="P49" s="44">
        <f t="shared" si="4"/>
        <v>30</v>
      </c>
      <c r="Q49" s="17"/>
      <c r="R49" s="44">
        <f t="shared" si="5"/>
        <v>30</v>
      </c>
      <c r="S49" s="17"/>
      <c r="T49" s="44">
        <f t="shared" si="6"/>
        <v>30</v>
      </c>
    </row>
    <row r="50" spans="1:20" ht="63">
      <c r="A50" s="33" t="s">
        <v>0</v>
      </c>
      <c r="B50" s="33" t="s">
        <v>179</v>
      </c>
      <c r="C50" s="33" t="s">
        <v>2</v>
      </c>
      <c r="D50" s="33" t="s">
        <v>48</v>
      </c>
      <c r="E50" s="34" t="s">
        <v>180</v>
      </c>
      <c r="F50" s="17">
        <v>14</v>
      </c>
      <c r="G50" s="17"/>
      <c r="H50" s="44">
        <f t="shared" si="0"/>
        <v>14</v>
      </c>
      <c r="I50" s="17"/>
      <c r="J50" s="44">
        <f t="shared" si="1"/>
        <v>14</v>
      </c>
      <c r="K50" s="17"/>
      <c r="L50" s="44">
        <f t="shared" si="2"/>
        <v>14</v>
      </c>
      <c r="M50" s="17"/>
      <c r="N50" s="44">
        <f t="shared" si="3"/>
        <v>14</v>
      </c>
      <c r="O50" s="17"/>
      <c r="P50" s="44">
        <f t="shared" si="4"/>
        <v>14</v>
      </c>
      <c r="Q50" s="17"/>
      <c r="R50" s="44">
        <f t="shared" si="5"/>
        <v>14</v>
      </c>
      <c r="S50" s="17"/>
      <c r="T50" s="44">
        <f t="shared" si="6"/>
        <v>14</v>
      </c>
    </row>
    <row r="51" spans="1:20" ht="78.75">
      <c r="A51" s="33" t="s">
        <v>0</v>
      </c>
      <c r="B51" s="33" t="s">
        <v>50</v>
      </c>
      <c r="C51" s="33" t="s">
        <v>2</v>
      </c>
      <c r="D51" s="33" t="s">
        <v>48</v>
      </c>
      <c r="E51" s="16" t="s">
        <v>51</v>
      </c>
      <c r="F51" s="17">
        <v>15</v>
      </c>
      <c r="G51" s="17"/>
      <c r="H51" s="44">
        <f t="shared" si="0"/>
        <v>15</v>
      </c>
      <c r="I51" s="17"/>
      <c r="J51" s="44">
        <f t="shared" si="1"/>
        <v>15</v>
      </c>
      <c r="K51" s="17"/>
      <c r="L51" s="44">
        <f t="shared" si="2"/>
        <v>15</v>
      </c>
      <c r="M51" s="17"/>
      <c r="N51" s="44">
        <f t="shared" si="3"/>
        <v>15</v>
      </c>
      <c r="O51" s="17"/>
      <c r="P51" s="44">
        <f t="shared" si="4"/>
        <v>15</v>
      </c>
      <c r="Q51" s="17"/>
      <c r="R51" s="44">
        <f t="shared" si="5"/>
        <v>15</v>
      </c>
      <c r="S51" s="17"/>
      <c r="T51" s="44">
        <f t="shared" si="6"/>
        <v>15</v>
      </c>
    </row>
    <row r="52" spans="1:20" ht="31.5">
      <c r="A52" s="33" t="s">
        <v>0</v>
      </c>
      <c r="B52" s="33" t="s">
        <v>52</v>
      </c>
      <c r="C52" s="33" t="s">
        <v>2</v>
      </c>
      <c r="D52" s="33" t="s">
        <v>48</v>
      </c>
      <c r="E52" s="16" t="s">
        <v>53</v>
      </c>
      <c r="F52" s="17">
        <v>198</v>
      </c>
      <c r="G52" s="17"/>
      <c r="H52" s="44">
        <f t="shared" si="0"/>
        <v>198</v>
      </c>
      <c r="I52" s="17"/>
      <c r="J52" s="44">
        <f t="shared" si="1"/>
        <v>198</v>
      </c>
      <c r="K52" s="17"/>
      <c r="L52" s="44">
        <f t="shared" si="2"/>
        <v>198</v>
      </c>
      <c r="M52" s="17"/>
      <c r="N52" s="44">
        <f t="shared" si="3"/>
        <v>198</v>
      </c>
      <c r="O52" s="17"/>
      <c r="P52" s="44">
        <f t="shared" si="4"/>
        <v>198</v>
      </c>
      <c r="Q52" s="17"/>
      <c r="R52" s="44">
        <f t="shared" si="5"/>
        <v>198</v>
      </c>
      <c r="S52" s="17"/>
      <c r="T52" s="44">
        <f t="shared" si="6"/>
        <v>198</v>
      </c>
    </row>
    <row r="53" spans="1:20" ht="22.5" customHeight="1">
      <c r="A53" s="19" t="s">
        <v>0</v>
      </c>
      <c r="B53" s="19" t="s">
        <v>54</v>
      </c>
      <c r="C53" s="19" t="s">
        <v>2</v>
      </c>
      <c r="D53" s="19" t="s">
        <v>0</v>
      </c>
      <c r="E53" s="20" t="s">
        <v>55</v>
      </c>
      <c r="F53" s="26">
        <f>F54</f>
        <v>110097.1</v>
      </c>
      <c r="G53" s="26">
        <f>G54+G137</f>
        <v>4862.7600000000011</v>
      </c>
      <c r="H53" s="50">
        <f t="shared" si="0"/>
        <v>114959.86</v>
      </c>
      <c r="I53" s="26">
        <f>I54+I137</f>
        <v>0</v>
      </c>
      <c r="J53" s="50">
        <f t="shared" si="1"/>
        <v>114959.86</v>
      </c>
      <c r="K53" s="26">
        <f>K54+K137+K141</f>
        <v>2057.8905</v>
      </c>
      <c r="L53" s="50">
        <f t="shared" si="2"/>
        <v>117017.75049999999</v>
      </c>
      <c r="M53" s="26">
        <f>M54+M137+M141</f>
        <v>0</v>
      </c>
      <c r="N53" s="50">
        <f t="shared" si="3"/>
        <v>117017.75049999999</v>
      </c>
      <c r="O53" s="26">
        <f>O54+O137+O141</f>
        <v>408.55</v>
      </c>
      <c r="P53" s="50">
        <f t="shared" si="4"/>
        <v>117426.3005</v>
      </c>
      <c r="Q53" s="26">
        <f>Q54+Q137+Q141</f>
        <v>1160.0600000000002</v>
      </c>
      <c r="R53" s="50">
        <f t="shared" si="5"/>
        <v>118586.3605</v>
      </c>
      <c r="S53" s="26">
        <f>S54+S137+S141</f>
        <v>-766.53599999999972</v>
      </c>
      <c r="T53" s="50">
        <f t="shared" si="6"/>
        <v>117819.8245</v>
      </c>
    </row>
    <row r="54" spans="1:20" ht="31.5">
      <c r="A54" s="5" t="s">
        <v>0</v>
      </c>
      <c r="B54" s="5" t="s">
        <v>58</v>
      </c>
      <c r="C54" s="5" t="s">
        <v>2</v>
      </c>
      <c r="D54" s="5" t="s">
        <v>0</v>
      </c>
      <c r="E54" s="6" t="s">
        <v>59</v>
      </c>
      <c r="F54" s="10">
        <f>F55+F58+F83+F126</f>
        <v>110097.1</v>
      </c>
      <c r="G54" s="10">
        <f>G55+G58+G83</f>
        <v>4807.7600000000011</v>
      </c>
      <c r="H54" s="46">
        <f t="shared" si="0"/>
        <v>114904.86</v>
      </c>
      <c r="I54" s="10">
        <f>I55+I58+I83</f>
        <v>0</v>
      </c>
      <c r="J54" s="46">
        <f t="shared" si="1"/>
        <v>114904.86</v>
      </c>
      <c r="K54" s="10">
        <f>K55+K58+K83</f>
        <v>2065.85</v>
      </c>
      <c r="L54" s="46">
        <f t="shared" si="2"/>
        <v>116970.71</v>
      </c>
      <c r="M54" s="10">
        <f>M55+M58+M83</f>
        <v>0</v>
      </c>
      <c r="N54" s="46">
        <f t="shared" si="3"/>
        <v>116970.71</v>
      </c>
      <c r="O54" s="10">
        <f>O55+O58+O83</f>
        <v>8.5500000000000007</v>
      </c>
      <c r="P54" s="46">
        <f t="shared" si="4"/>
        <v>116979.26000000001</v>
      </c>
      <c r="Q54" s="10">
        <f>Q55+Q58+Q83</f>
        <v>1155.0600000000002</v>
      </c>
      <c r="R54" s="46">
        <f t="shared" si="5"/>
        <v>118134.32</v>
      </c>
      <c r="S54" s="10">
        <f>S55+S58+S83</f>
        <v>-766.53599999999972</v>
      </c>
      <c r="T54" s="46">
        <f t="shared" si="6"/>
        <v>117367.78400000001</v>
      </c>
    </row>
    <row r="55" spans="1:20" ht="31.5">
      <c r="A55" s="5" t="s">
        <v>0</v>
      </c>
      <c r="B55" s="5" t="s">
        <v>187</v>
      </c>
      <c r="C55" s="5" t="s">
        <v>2</v>
      </c>
      <c r="D55" s="5" t="s">
        <v>57</v>
      </c>
      <c r="E55" s="6" t="s">
        <v>184</v>
      </c>
      <c r="F55" s="10">
        <f>F56</f>
        <v>26760</v>
      </c>
      <c r="G55" s="10">
        <f>G56+G57</f>
        <v>0</v>
      </c>
      <c r="H55" s="46">
        <f t="shared" si="0"/>
        <v>26760</v>
      </c>
      <c r="I55" s="10">
        <f>I56+I57</f>
        <v>0</v>
      </c>
      <c r="J55" s="46">
        <f t="shared" si="1"/>
        <v>26760</v>
      </c>
      <c r="K55" s="10">
        <f>K56+K57</f>
        <v>0</v>
      </c>
      <c r="L55" s="46">
        <f t="shared" si="2"/>
        <v>26760</v>
      </c>
      <c r="M55" s="10">
        <f>M56+M57</f>
        <v>0</v>
      </c>
      <c r="N55" s="46">
        <f t="shared" si="3"/>
        <v>26760</v>
      </c>
      <c r="O55" s="10">
        <f>O56+O57</f>
        <v>0</v>
      </c>
      <c r="P55" s="46">
        <f t="shared" si="4"/>
        <v>26760</v>
      </c>
      <c r="Q55" s="10">
        <f>Q56+Q57</f>
        <v>0</v>
      </c>
      <c r="R55" s="46">
        <f t="shared" si="5"/>
        <v>26760</v>
      </c>
      <c r="S55" s="10">
        <f>S56+S57</f>
        <v>0</v>
      </c>
      <c r="T55" s="46">
        <f t="shared" si="6"/>
        <v>26760</v>
      </c>
    </row>
    <row r="56" spans="1:20" ht="19.5" customHeight="1">
      <c r="A56" s="7" t="s">
        <v>0</v>
      </c>
      <c r="B56" s="7" t="s">
        <v>186</v>
      </c>
      <c r="C56" s="7" t="s">
        <v>2</v>
      </c>
      <c r="D56" s="7" t="s">
        <v>57</v>
      </c>
      <c r="E56" s="8" t="s">
        <v>108</v>
      </c>
      <c r="F56" s="11">
        <f>F57</f>
        <v>26760</v>
      </c>
      <c r="G56" s="11"/>
      <c r="H56" s="44">
        <f t="shared" si="0"/>
        <v>26760</v>
      </c>
      <c r="I56" s="11"/>
      <c r="J56" s="44">
        <f t="shared" si="1"/>
        <v>26760</v>
      </c>
      <c r="K56" s="11"/>
      <c r="L56" s="44">
        <f t="shared" si="2"/>
        <v>26760</v>
      </c>
      <c r="M56" s="11"/>
      <c r="N56" s="44">
        <f t="shared" si="3"/>
        <v>26760</v>
      </c>
      <c r="O56" s="11"/>
      <c r="P56" s="44">
        <f t="shared" si="4"/>
        <v>26760</v>
      </c>
      <c r="Q56" s="11"/>
      <c r="R56" s="44">
        <f t="shared" si="5"/>
        <v>26760</v>
      </c>
      <c r="S56" s="11"/>
      <c r="T56" s="44">
        <f t="shared" si="6"/>
        <v>26760</v>
      </c>
    </row>
    <row r="57" spans="1:20" ht="31.5">
      <c r="A57" s="7" t="s">
        <v>56</v>
      </c>
      <c r="B57" s="7" t="s">
        <v>188</v>
      </c>
      <c r="C57" s="7" t="s">
        <v>2</v>
      </c>
      <c r="D57" s="7" t="s">
        <v>57</v>
      </c>
      <c r="E57" s="8" t="s">
        <v>109</v>
      </c>
      <c r="F57" s="11">
        <v>26760</v>
      </c>
      <c r="G57" s="11"/>
      <c r="H57" s="44">
        <f t="shared" si="0"/>
        <v>26760</v>
      </c>
      <c r="I57" s="11"/>
      <c r="J57" s="44">
        <f t="shared" si="1"/>
        <v>26760</v>
      </c>
      <c r="K57" s="11"/>
      <c r="L57" s="44">
        <f t="shared" si="2"/>
        <v>26760</v>
      </c>
      <c r="M57" s="11"/>
      <c r="N57" s="44">
        <f t="shared" si="3"/>
        <v>26760</v>
      </c>
      <c r="O57" s="11"/>
      <c r="P57" s="44">
        <f t="shared" si="4"/>
        <v>26760</v>
      </c>
      <c r="Q57" s="11"/>
      <c r="R57" s="44">
        <f t="shared" si="5"/>
        <v>26760</v>
      </c>
      <c r="S57" s="11"/>
      <c r="T57" s="44">
        <f t="shared" si="6"/>
        <v>26760</v>
      </c>
    </row>
    <row r="58" spans="1:20" ht="31.5">
      <c r="A58" s="5" t="s">
        <v>0</v>
      </c>
      <c r="B58" s="5" t="s">
        <v>60</v>
      </c>
      <c r="C58" s="5" t="s">
        <v>2</v>
      </c>
      <c r="D58" s="5" t="s">
        <v>57</v>
      </c>
      <c r="E58" s="6" t="s">
        <v>185</v>
      </c>
      <c r="F58" s="10">
        <f>F71++F75</f>
        <v>37088.6</v>
      </c>
      <c r="G58" s="10">
        <f>G71+G75</f>
        <v>1769.76</v>
      </c>
      <c r="H58" s="46">
        <f t="shared" si="0"/>
        <v>38858.36</v>
      </c>
      <c r="I58" s="10">
        <f>I71+I75</f>
        <v>0</v>
      </c>
      <c r="J58" s="46">
        <f t="shared" si="1"/>
        <v>38858.36</v>
      </c>
      <c r="K58" s="10">
        <f>K71+K75</f>
        <v>2094.6999999999998</v>
      </c>
      <c r="L58" s="46">
        <f t="shared" si="2"/>
        <v>40953.06</v>
      </c>
      <c r="M58" s="10">
        <f>M71+M75</f>
        <v>0</v>
      </c>
      <c r="N58" s="46">
        <f t="shared" si="3"/>
        <v>40953.06</v>
      </c>
      <c r="O58" s="10">
        <f t="shared" ref="O58:T58" si="7">O71+O75+O73</f>
        <v>8.5500000000000007</v>
      </c>
      <c r="P58" s="10">
        <f t="shared" si="7"/>
        <v>40961.61</v>
      </c>
      <c r="Q58" s="10">
        <f t="shared" si="7"/>
        <v>1159.7</v>
      </c>
      <c r="R58" s="10">
        <f t="shared" si="7"/>
        <v>42121.310000000005</v>
      </c>
      <c r="S58" s="10">
        <f t="shared" si="7"/>
        <v>358.60000000000025</v>
      </c>
      <c r="T58" s="10">
        <f t="shared" si="7"/>
        <v>42479.91</v>
      </c>
    </row>
    <row r="59" spans="1:20" ht="47.25" hidden="1">
      <c r="A59" s="5" t="s">
        <v>0</v>
      </c>
      <c r="B59" s="5" t="s">
        <v>157</v>
      </c>
      <c r="C59" s="5" t="s">
        <v>2</v>
      </c>
      <c r="D59" s="5" t="s">
        <v>57</v>
      </c>
      <c r="E59" s="6" t="s">
        <v>158</v>
      </c>
      <c r="F59" s="10" t="e">
        <f>#REF!+#REF!</f>
        <v>#REF!</v>
      </c>
      <c r="G59" s="10"/>
      <c r="H59" s="44" t="e">
        <f t="shared" si="0"/>
        <v>#REF!</v>
      </c>
      <c r="I59" s="10"/>
      <c r="J59" s="44" t="e">
        <f t="shared" si="1"/>
        <v>#REF!</v>
      </c>
      <c r="K59" s="10"/>
      <c r="L59" s="44" t="e">
        <f t="shared" si="2"/>
        <v>#REF!</v>
      </c>
      <c r="M59" s="10"/>
      <c r="N59" s="44" t="e">
        <f t="shared" si="3"/>
        <v>#REF!</v>
      </c>
      <c r="O59" s="10"/>
      <c r="P59" s="44" t="e">
        <f t="shared" si="4"/>
        <v>#REF!</v>
      </c>
      <c r="Q59" s="10"/>
      <c r="R59" s="44" t="e">
        <f t="shared" ref="R59:R72" si="8">P59+Q59</f>
        <v>#REF!</v>
      </c>
      <c r="S59" s="10"/>
      <c r="T59" s="44" t="e">
        <f t="shared" ref="T59:T72" si="9">R59+S59</f>
        <v>#REF!</v>
      </c>
    </row>
    <row r="60" spans="1:20" ht="47.25" hidden="1">
      <c r="A60" s="7" t="s">
        <v>56</v>
      </c>
      <c r="B60" s="7" t="s">
        <v>159</v>
      </c>
      <c r="C60" s="7" t="s">
        <v>2</v>
      </c>
      <c r="D60" s="7" t="s">
        <v>57</v>
      </c>
      <c r="E60" s="8" t="s">
        <v>160</v>
      </c>
      <c r="F60" s="10" t="e">
        <f>#REF!+#REF!</f>
        <v>#REF!</v>
      </c>
      <c r="G60" s="10"/>
      <c r="H60" s="44" t="e">
        <f t="shared" si="0"/>
        <v>#REF!</v>
      </c>
      <c r="I60" s="10"/>
      <c r="J60" s="44" t="e">
        <f t="shared" si="1"/>
        <v>#REF!</v>
      </c>
      <c r="K60" s="10"/>
      <c r="L60" s="44" t="e">
        <f t="shared" si="2"/>
        <v>#REF!</v>
      </c>
      <c r="M60" s="10"/>
      <c r="N60" s="44" t="e">
        <f t="shared" si="3"/>
        <v>#REF!</v>
      </c>
      <c r="O60" s="10"/>
      <c r="P60" s="44" t="e">
        <f t="shared" si="4"/>
        <v>#REF!</v>
      </c>
      <c r="Q60" s="10"/>
      <c r="R60" s="44" t="e">
        <f t="shared" si="8"/>
        <v>#REF!</v>
      </c>
      <c r="S60" s="10"/>
      <c r="T60" s="44" t="e">
        <f t="shared" si="9"/>
        <v>#REF!</v>
      </c>
    </row>
    <row r="61" spans="1:20" ht="0.75" hidden="1" customHeight="1">
      <c r="A61" s="5" t="s">
        <v>0</v>
      </c>
      <c r="B61" s="5" t="s">
        <v>118</v>
      </c>
      <c r="C61" s="5" t="s">
        <v>2</v>
      </c>
      <c r="D61" s="5" t="s">
        <v>57</v>
      </c>
      <c r="E61" s="18" t="s">
        <v>123</v>
      </c>
      <c r="F61" s="10" t="e">
        <f>#REF!+#REF!</f>
        <v>#REF!</v>
      </c>
      <c r="G61" s="10"/>
      <c r="H61" s="44" t="e">
        <f t="shared" si="0"/>
        <v>#REF!</v>
      </c>
      <c r="I61" s="10"/>
      <c r="J61" s="44" t="e">
        <f t="shared" si="1"/>
        <v>#REF!</v>
      </c>
      <c r="K61" s="10"/>
      <c r="L61" s="44" t="e">
        <f t="shared" si="2"/>
        <v>#REF!</v>
      </c>
      <c r="M61" s="10"/>
      <c r="N61" s="44" t="e">
        <f t="shared" si="3"/>
        <v>#REF!</v>
      </c>
      <c r="O61" s="10"/>
      <c r="P61" s="44" t="e">
        <f t="shared" si="4"/>
        <v>#REF!</v>
      </c>
      <c r="Q61" s="10"/>
      <c r="R61" s="44" t="e">
        <f t="shared" si="8"/>
        <v>#REF!</v>
      </c>
      <c r="S61" s="10"/>
      <c r="T61" s="44" t="e">
        <f t="shared" si="9"/>
        <v>#REF!</v>
      </c>
    </row>
    <row r="62" spans="1:20" ht="126" hidden="1">
      <c r="A62" s="7" t="s">
        <v>0</v>
      </c>
      <c r="B62" s="7" t="s">
        <v>119</v>
      </c>
      <c r="C62" s="7" t="s">
        <v>2</v>
      </c>
      <c r="D62" s="7" t="s">
        <v>57</v>
      </c>
      <c r="E62" s="9" t="s">
        <v>125</v>
      </c>
      <c r="F62" s="10" t="e">
        <f>#REF!+#REF!</f>
        <v>#REF!</v>
      </c>
      <c r="G62" s="10"/>
      <c r="H62" s="44" t="e">
        <f t="shared" si="0"/>
        <v>#REF!</v>
      </c>
      <c r="I62" s="10"/>
      <c r="J62" s="44" t="e">
        <f t="shared" si="1"/>
        <v>#REF!</v>
      </c>
      <c r="K62" s="10"/>
      <c r="L62" s="44" t="e">
        <f t="shared" si="2"/>
        <v>#REF!</v>
      </c>
      <c r="M62" s="10"/>
      <c r="N62" s="44" t="e">
        <f t="shared" si="3"/>
        <v>#REF!</v>
      </c>
      <c r="O62" s="10"/>
      <c r="P62" s="44" t="e">
        <f t="shared" si="4"/>
        <v>#REF!</v>
      </c>
      <c r="Q62" s="10"/>
      <c r="R62" s="44" t="e">
        <f t="shared" si="8"/>
        <v>#REF!</v>
      </c>
      <c r="S62" s="10"/>
      <c r="T62" s="44" t="e">
        <f t="shared" si="9"/>
        <v>#REF!</v>
      </c>
    </row>
    <row r="63" spans="1:20" ht="94.5" hidden="1">
      <c r="A63" s="7" t="s">
        <v>56</v>
      </c>
      <c r="B63" s="7" t="s">
        <v>119</v>
      </c>
      <c r="C63" s="7" t="s">
        <v>120</v>
      </c>
      <c r="D63" s="7" t="s">
        <v>57</v>
      </c>
      <c r="E63" s="9" t="s">
        <v>127</v>
      </c>
      <c r="F63" s="10" t="e">
        <f>#REF!+#REF!</f>
        <v>#REF!</v>
      </c>
      <c r="G63" s="10"/>
      <c r="H63" s="44" t="e">
        <f t="shared" si="0"/>
        <v>#REF!</v>
      </c>
      <c r="I63" s="10"/>
      <c r="J63" s="44" t="e">
        <f t="shared" si="1"/>
        <v>#REF!</v>
      </c>
      <c r="K63" s="10"/>
      <c r="L63" s="44" t="e">
        <f t="shared" si="2"/>
        <v>#REF!</v>
      </c>
      <c r="M63" s="10"/>
      <c r="N63" s="44" t="e">
        <f t="shared" si="3"/>
        <v>#REF!</v>
      </c>
      <c r="O63" s="10"/>
      <c r="P63" s="44" t="e">
        <f t="shared" si="4"/>
        <v>#REF!</v>
      </c>
      <c r="Q63" s="10"/>
      <c r="R63" s="44" t="e">
        <f t="shared" si="8"/>
        <v>#REF!</v>
      </c>
      <c r="S63" s="10"/>
      <c r="T63" s="44" t="e">
        <f t="shared" si="9"/>
        <v>#REF!</v>
      </c>
    </row>
    <row r="64" spans="1:20" ht="93.75" hidden="1" customHeight="1">
      <c r="A64" s="7" t="s">
        <v>26</v>
      </c>
      <c r="B64" s="7" t="s">
        <v>119</v>
      </c>
      <c r="C64" s="7" t="s">
        <v>120</v>
      </c>
      <c r="D64" s="7" t="s">
        <v>57</v>
      </c>
      <c r="E64" s="9" t="s">
        <v>127</v>
      </c>
      <c r="F64" s="10" t="e">
        <f>#REF!+#REF!</f>
        <v>#REF!</v>
      </c>
      <c r="G64" s="10"/>
      <c r="H64" s="44" t="e">
        <f t="shared" si="0"/>
        <v>#REF!</v>
      </c>
      <c r="I64" s="10"/>
      <c r="J64" s="44" t="e">
        <f t="shared" si="1"/>
        <v>#REF!</v>
      </c>
      <c r="K64" s="10"/>
      <c r="L64" s="44" t="e">
        <f t="shared" si="2"/>
        <v>#REF!</v>
      </c>
      <c r="M64" s="10"/>
      <c r="N64" s="44" t="e">
        <f t="shared" si="3"/>
        <v>#REF!</v>
      </c>
      <c r="O64" s="10"/>
      <c r="P64" s="44" t="e">
        <f t="shared" si="4"/>
        <v>#REF!</v>
      </c>
      <c r="Q64" s="10"/>
      <c r="R64" s="44" t="e">
        <f t="shared" si="8"/>
        <v>#REF!</v>
      </c>
      <c r="S64" s="10"/>
      <c r="T64" s="44" t="e">
        <f t="shared" si="9"/>
        <v>#REF!</v>
      </c>
    </row>
    <row r="65" spans="1:20" ht="94.5" hidden="1">
      <c r="A65" s="5" t="s">
        <v>0</v>
      </c>
      <c r="B65" s="5" t="s">
        <v>121</v>
      </c>
      <c r="C65" s="5" t="s">
        <v>2</v>
      </c>
      <c r="D65" s="5" t="s">
        <v>57</v>
      </c>
      <c r="E65" s="18" t="s">
        <v>124</v>
      </c>
      <c r="F65" s="10" t="e">
        <f>#REF!+#REF!</f>
        <v>#REF!</v>
      </c>
      <c r="G65" s="10"/>
      <c r="H65" s="44" t="e">
        <f t="shared" si="0"/>
        <v>#REF!</v>
      </c>
      <c r="I65" s="10"/>
      <c r="J65" s="44" t="e">
        <f t="shared" si="1"/>
        <v>#REF!</v>
      </c>
      <c r="K65" s="10"/>
      <c r="L65" s="44" t="e">
        <f t="shared" si="2"/>
        <v>#REF!</v>
      </c>
      <c r="M65" s="10"/>
      <c r="N65" s="44" t="e">
        <f t="shared" si="3"/>
        <v>#REF!</v>
      </c>
      <c r="O65" s="10"/>
      <c r="P65" s="44" t="e">
        <f t="shared" si="4"/>
        <v>#REF!</v>
      </c>
      <c r="Q65" s="10"/>
      <c r="R65" s="44" t="e">
        <f t="shared" si="8"/>
        <v>#REF!</v>
      </c>
      <c r="S65" s="10"/>
      <c r="T65" s="44" t="e">
        <f t="shared" si="9"/>
        <v>#REF!</v>
      </c>
    </row>
    <row r="66" spans="1:20" ht="82.5" hidden="1" customHeight="1">
      <c r="A66" s="7" t="s">
        <v>0</v>
      </c>
      <c r="B66" s="7" t="s">
        <v>122</v>
      </c>
      <c r="C66" s="7" t="s">
        <v>2</v>
      </c>
      <c r="D66" s="7" t="s">
        <v>57</v>
      </c>
      <c r="E66" s="9" t="s">
        <v>126</v>
      </c>
      <c r="F66" s="10" t="e">
        <f>#REF!+#REF!</f>
        <v>#REF!</v>
      </c>
      <c r="G66" s="10"/>
      <c r="H66" s="44" t="e">
        <f t="shared" si="0"/>
        <v>#REF!</v>
      </c>
      <c r="I66" s="10"/>
      <c r="J66" s="44" t="e">
        <f t="shared" si="1"/>
        <v>#REF!</v>
      </c>
      <c r="K66" s="10"/>
      <c r="L66" s="44" t="e">
        <f t="shared" si="2"/>
        <v>#REF!</v>
      </c>
      <c r="M66" s="10"/>
      <c r="N66" s="44" t="e">
        <f t="shared" si="3"/>
        <v>#REF!</v>
      </c>
      <c r="O66" s="10"/>
      <c r="P66" s="44" t="e">
        <f t="shared" si="4"/>
        <v>#REF!</v>
      </c>
      <c r="Q66" s="10"/>
      <c r="R66" s="44" t="e">
        <f t="shared" si="8"/>
        <v>#REF!</v>
      </c>
      <c r="S66" s="10"/>
      <c r="T66" s="44" t="e">
        <f t="shared" si="9"/>
        <v>#REF!</v>
      </c>
    </row>
    <row r="67" spans="1:20" ht="56.25" hidden="1" customHeight="1">
      <c r="A67" s="7" t="s">
        <v>56</v>
      </c>
      <c r="B67" s="7" t="s">
        <v>122</v>
      </c>
      <c r="C67" s="7" t="s">
        <v>120</v>
      </c>
      <c r="D67" s="7" t="s">
        <v>57</v>
      </c>
      <c r="E67" s="9" t="s">
        <v>128</v>
      </c>
      <c r="F67" s="10" t="e">
        <f>#REF!+#REF!</f>
        <v>#REF!</v>
      </c>
      <c r="G67" s="10"/>
      <c r="H67" s="44" t="e">
        <f t="shared" si="0"/>
        <v>#REF!</v>
      </c>
      <c r="I67" s="10"/>
      <c r="J67" s="44" t="e">
        <f t="shared" si="1"/>
        <v>#REF!</v>
      </c>
      <c r="K67" s="10"/>
      <c r="L67" s="44" t="e">
        <f t="shared" si="2"/>
        <v>#REF!</v>
      </c>
      <c r="M67" s="10"/>
      <c r="N67" s="44" t="e">
        <f t="shared" si="3"/>
        <v>#REF!</v>
      </c>
      <c r="O67" s="10"/>
      <c r="P67" s="44" t="e">
        <f t="shared" si="4"/>
        <v>#REF!</v>
      </c>
      <c r="Q67" s="10"/>
      <c r="R67" s="44" t="e">
        <f t="shared" si="8"/>
        <v>#REF!</v>
      </c>
      <c r="S67" s="10"/>
      <c r="T67" s="44" t="e">
        <f t="shared" si="9"/>
        <v>#REF!</v>
      </c>
    </row>
    <row r="68" spans="1:20" ht="56.25" hidden="1" customHeight="1">
      <c r="A68" s="7" t="s">
        <v>26</v>
      </c>
      <c r="B68" s="7" t="s">
        <v>122</v>
      </c>
      <c r="C68" s="7" t="s">
        <v>120</v>
      </c>
      <c r="D68" s="7" t="s">
        <v>57</v>
      </c>
      <c r="E68" s="9" t="s">
        <v>128</v>
      </c>
      <c r="F68" s="10" t="e">
        <f>#REF!+#REF!</f>
        <v>#REF!</v>
      </c>
      <c r="G68" s="10"/>
      <c r="H68" s="44" t="e">
        <f t="shared" si="0"/>
        <v>#REF!</v>
      </c>
      <c r="I68" s="10"/>
      <c r="J68" s="44" t="e">
        <f t="shared" si="1"/>
        <v>#REF!</v>
      </c>
      <c r="K68" s="10"/>
      <c r="L68" s="44" t="e">
        <f t="shared" si="2"/>
        <v>#REF!</v>
      </c>
      <c r="M68" s="10"/>
      <c r="N68" s="44" t="e">
        <f t="shared" si="3"/>
        <v>#REF!</v>
      </c>
      <c r="O68" s="10"/>
      <c r="P68" s="44" t="e">
        <f t="shared" si="4"/>
        <v>#REF!</v>
      </c>
      <c r="Q68" s="10"/>
      <c r="R68" s="44" t="e">
        <f t="shared" si="8"/>
        <v>#REF!</v>
      </c>
      <c r="S68" s="10"/>
      <c r="T68" s="44" t="e">
        <f t="shared" si="9"/>
        <v>#REF!</v>
      </c>
    </row>
    <row r="69" spans="1:20" ht="66.75" hidden="1" customHeight="1">
      <c r="A69" s="5" t="s">
        <v>0</v>
      </c>
      <c r="B69" s="5" t="s">
        <v>141</v>
      </c>
      <c r="C69" s="5" t="s">
        <v>2</v>
      </c>
      <c r="D69" s="5" t="s">
        <v>57</v>
      </c>
      <c r="E69" s="18" t="s">
        <v>142</v>
      </c>
      <c r="F69" s="10" t="e">
        <f>#REF!+#REF!</f>
        <v>#REF!</v>
      </c>
      <c r="G69" s="10"/>
      <c r="H69" s="44" t="e">
        <f t="shared" si="0"/>
        <v>#REF!</v>
      </c>
      <c r="I69" s="10"/>
      <c r="J69" s="44" t="e">
        <f t="shared" si="1"/>
        <v>#REF!</v>
      </c>
      <c r="K69" s="10"/>
      <c r="L69" s="44" t="e">
        <f t="shared" si="2"/>
        <v>#REF!</v>
      </c>
      <c r="M69" s="10"/>
      <c r="N69" s="44" t="e">
        <f t="shared" si="3"/>
        <v>#REF!</v>
      </c>
      <c r="O69" s="10"/>
      <c r="P69" s="44" t="e">
        <f t="shared" si="4"/>
        <v>#REF!</v>
      </c>
      <c r="Q69" s="10"/>
      <c r="R69" s="44" t="e">
        <f t="shared" si="8"/>
        <v>#REF!</v>
      </c>
      <c r="S69" s="10"/>
      <c r="T69" s="44" t="e">
        <f t="shared" si="9"/>
        <v>#REF!</v>
      </c>
    </row>
    <row r="70" spans="1:20" ht="65.25" hidden="1" customHeight="1">
      <c r="A70" s="7" t="s">
        <v>35</v>
      </c>
      <c r="B70" s="7" t="s">
        <v>143</v>
      </c>
      <c r="C70" s="7" t="s">
        <v>2</v>
      </c>
      <c r="D70" s="7" t="s">
        <v>57</v>
      </c>
      <c r="E70" s="9" t="s">
        <v>144</v>
      </c>
      <c r="F70" s="10" t="e">
        <f>#REF!+#REF!</f>
        <v>#REF!</v>
      </c>
      <c r="G70" s="10"/>
      <c r="H70" s="44" t="e">
        <f t="shared" si="0"/>
        <v>#REF!</v>
      </c>
      <c r="I70" s="10"/>
      <c r="J70" s="44" t="e">
        <f t="shared" si="1"/>
        <v>#REF!</v>
      </c>
      <c r="K70" s="10"/>
      <c r="L70" s="44" t="e">
        <f t="shared" si="2"/>
        <v>#REF!</v>
      </c>
      <c r="M70" s="10"/>
      <c r="N70" s="44" t="e">
        <f t="shared" si="3"/>
        <v>#REF!</v>
      </c>
      <c r="O70" s="10"/>
      <c r="P70" s="44" t="e">
        <f t="shared" si="4"/>
        <v>#REF!</v>
      </c>
      <c r="Q70" s="10"/>
      <c r="R70" s="44" t="e">
        <f t="shared" si="8"/>
        <v>#REF!</v>
      </c>
      <c r="S70" s="10"/>
      <c r="T70" s="44" t="e">
        <f t="shared" si="9"/>
        <v>#REF!</v>
      </c>
    </row>
    <row r="71" spans="1:20" ht="96.75" customHeight="1">
      <c r="A71" s="5" t="s">
        <v>0</v>
      </c>
      <c r="B71" s="5" t="s">
        <v>189</v>
      </c>
      <c r="C71" s="5" t="s">
        <v>2</v>
      </c>
      <c r="D71" s="5" t="s">
        <v>57</v>
      </c>
      <c r="E71" s="14" t="s">
        <v>129</v>
      </c>
      <c r="F71" s="10">
        <f>F72</f>
        <v>14307</v>
      </c>
      <c r="G71" s="10">
        <f>G72</f>
        <v>1769.76</v>
      </c>
      <c r="H71" s="46">
        <f t="shared" si="0"/>
        <v>16076.76</v>
      </c>
      <c r="I71" s="10">
        <f>I72</f>
        <v>0</v>
      </c>
      <c r="J71" s="46">
        <f t="shared" si="1"/>
        <v>16076.76</v>
      </c>
      <c r="K71" s="10">
        <f>K72</f>
        <v>1607</v>
      </c>
      <c r="L71" s="46">
        <f t="shared" si="2"/>
        <v>17683.760000000002</v>
      </c>
      <c r="M71" s="10">
        <f>M72</f>
        <v>0</v>
      </c>
      <c r="N71" s="46">
        <f t="shared" si="3"/>
        <v>17683.760000000002</v>
      </c>
      <c r="O71" s="10">
        <f>O72</f>
        <v>0</v>
      </c>
      <c r="P71" s="46">
        <f t="shared" si="4"/>
        <v>17683.760000000002</v>
      </c>
      <c r="Q71" s="10">
        <f>Q72</f>
        <v>0</v>
      </c>
      <c r="R71" s="46">
        <f t="shared" si="8"/>
        <v>17683.760000000002</v>
      </c>
      <c r="S71" s="10">
        <f>S72</f>
        <v>0</v>
      </c>
      <c r="T71" s="46">
        <f t="shared" si="9"/>
        <v>17683.760000000002</v>
      </c>
    </row>
    <row r="72" spans="1:20" ht="110.25" customHeight="1">
      <c r="A72" s="7" t="s">
        <v>26</v>
      </c>
      <c r="B72" s="7" t="s">
        <v>190</v>
      </c>
      <c r="C72" s="7" t="s">
        <v>2</v>
      </c>
      <c r="D72" s="7" t="s">
        <v>57</v>
      </c>
      <c r="E72" s="15" t="s">
        <v>99</v>
      </c>
      <c r="F72" s="11">
        <v>14307</v>
      </c>
      <c r="G72" s="11">
        <v>1769.76</v>
      </c>
      <c r="H72" s="44">
        <f t="shared" si="0"/>
        <v>16076.76</v>
      </c>
      <c r="I72" s="11"/>
      <c r="J72" s="44">
        <f t="shared" si="1"/>
        <v>16076.76</v>
      </c>
      <c r="K72" s="11">
        <v>1607</v>
      </c>
      <c r="L72" s="44">
        <f t="shared" si="2"/>
        <v>17683.760000000002</v>
      </c>
      <c r="M72" s="11"/>
      <c r="N72" s="44">
        <f t="shared" si="3"/>
        <v>17683.760000000002</v>
      </c>
      <c r="O72" s="11"/>
      <c r="P72" s="44">
        <f t="shared" si="4"/>
        <v>17683.760000000002</v>
      </c>
      <c r="Q72" s="11"/>
      <c r="R72" s="44">
        <f t="shared" si="8"/>
        <v>17683.760000000002</v>
      </c>
      <c r="S72" s="11"/>
      <c r="T72" s="44">
        <f t="shared" si="9"/>
        <v>17683.760000000002</v>
      </c>
    </row>
    <row r="73" spans="1:20" ht="33" customHeight="1">
      <c r="A73" s="5" t="s">
        <v>0</v>
      </c>
      <c r="B73" s="5" t="s">
        <v>238</v>
      </c>
      <c r="C73" s="5" t="s">
        <v>2</v>
      </c>
      <c r="D73" s="5" t="s">
        <v>57</v>
      </c>
      <c r="E73" s="14" t="s">
        <v>241</v>
      </c>
      <c r="F73" s="10"/>
      <c r="G73" s="10"/>
      <c r="H73" s="46"/>
      <c r="I73" s="10"/>
      <c r="J73" s="46"/>
      <c r="K73" s="10"/>
      <c r="L73" s="46"/>
      <c r="M73" s="10"/>
      <c r="N73" s="46">
        <f t="shared" ref="N73:T73" si="10">N74</f>
        <v>0</v>
      </c>
      <c r="O73" s="10">
        <f t="shared" si="10"/>
        <v>8.5500000000000007</v>
      </c>
      <c r="P73" s="46">
        <f t="shared" si="10"/>
        <v>8.5500000000000007</v>
      </c>
      <c r="Q73" s="10">
        <f t="shared" si="10"/>
        <v>0</v>
      </c>
      <c r="R73" s="46">
        <f t="shared" si="10"/>
        <v>8.5500000000000007</v>
      </c>
      <c r="S73" s="10">
        <f t="shared" si="10"/>
        <v>0</v>
      </c>
      <c r="T73" s="46">
        <f t="shared" si="10"/>
        <v>8.5500000000000007</v>
      </c>
    </row>
    <row r="74" spans="1:20" ht="30" customHeight="1">
      <c r="A74" s="7" t="s">
        <v>63</v>
      </c>
      <c r="B74" s="7" t="s">
        <v>239</v>
      </c>
      <c r="C74" s="7" t="s">
        <v>2</v>
      </c>
      <c r="D74" s="7" t="s">
        <v>57</v>
      </c>
      <c r="E74" s="15" t="s">
        <v>240</v>
      </c>
      <c r="F74" s="11"/>
      <c r="G74" s="11"/>
      <c r="H74" s="44"/>
      <c r="I74" s="11"/>
      <c r="J74" s="44"/>
      <c r="K74" s="11"/>
      <c r="L74" s="44"/>
      <c r="M74" s="11"/>
      <c r="N74" s="44">
        <v>0</v>
      </c>
      <c r="O74" s="11">
        <v>8.5500000000000007</v>
      </c>
      <c r="P74" s="44">
        <f>N74+O74</f>
        <v>8.5500000000000007</v>
      </c>
      <c r="Q74" s="11"/>
      <c r="R74" s="44">
        <f>P74+Q74</f>
        <v>8.5500000000000007</v>
      </c>
      <c r="S74" s="11"/>
      <c r="T74" s="44">
        <f>R74+S74</f>
        <v>8.5500000000000007</v>
      </c>
    </row>
    <row r="75" spans="1:20" ht="15.75">
      <c r="A75" s="5" t="s">
        <v>0</v>
      </c>
      <c r="B75" s="5" t="s">
        <v>191</v>
      </c>
      <c r="C75" s="5" t="s">
        <v>2</v>
      </c>
      <c r="D75" s="5" t="s">
        <v>57</v>
      </c>
      <c r="E75" s="12" t="s">
        <v>61</v>
      </c>
      <c r="F75" s="10">
        <f>F76+F77+F78+F79+F80+F82</f>
        <v>22781.599999999999</v>
      </c>
      <c r="G75" s="10">
        <f>G76+G77+G78+G79+G80+G82</f>
        <v>0</v>
      </c>
      <c r="H75" s="46">
        <f t="shared" si="0"/>
        <v>22781.599999999999</v>
      </c>
      <c r="I75" s="10">
        <f>I76+I77+I78+I79+I80+I82</f>
        <v>0</v>
      </c>
      <c r="J75" s="46">
        <f t="shared" si="1"/>
        <v>22781.599999999999</v>
      </c>
      <c r="K75" s="10">
        <f>K76+K77+K78+K79+K80+K82</f>
        <v>487.7</v>
      </c>
      <c r="L75" s="46">
        <f t="shared" si="2"/>
        <v>23269.3</v>
      </c>
      <c r="M75" s="10">
        <f>M76+M77+M78+M79+M80+M82</f>
        <v>0</v>
      </c>
      <c r="N75" s="46">
        <f t="shared" si="3"/>
        <v>23269.3</v>
      </c>
      <c r="O75" s="10">
        <f>O76+O77+O78+O79+O80+O82</f>
        <v>0</v>
      </c>
      <c r="P75" s="46">
        <f t="shared" si="4"/>
        <v>23269.3</v>
      </c>
      <c r="Q75" s="10">
        <f>Q76+Q77+Q78+Q79+Q80+Q82</f>
        <v>1159.7</v>
      </c>
      <c r="R75" s="46">
        <f t="shared" ref="R75:R82" si="11">P75+Q75</f>
        <v>24429</v>
      </c>
      <c r="S75" s="10">
        <f>S76+S77+S78+S79+S80+S82</f>
        <v>358.60000000000025</v>
      </c>
      <c r="T75" s="46">
        <f t="shared" ref="T75:T82" si="12">R75+S75</f>
        <v>24787.599999999999</v>
      </c>
    </row>
    <row r="76" spans="1:20" ht="15.75">
      <c r="A76" s="7" t="s">
        <v>62</v>
      </c>
      <c r="B76" s="7" t="s">
        <v>192</v>
      </c>
      <c r="C76" s="7" t="s">
        <v>2</v>
      </c>
      <c r="D76" s="7" t="s">
        <v>57</v>
      </c>
      <c r="E76" s="16" t="s">
        <v>65</v>
      </c>
      <c r="F76" s="11">
        <v>631</v>
      </c>
      <c r="G76" s="11"/>
      <c r="H76" s="44">
        <f t="shared" si="0"/>
        <v>631</v>
      </c>
      <c r="I76" s="11"/>
      <c r="J76" s="44">
        <f t="shared" si="1"/>
        <v>631</v>
      </c>
      <c r="K76" s="11"/>
      <c r="L76" s="44">
        <f t="shared" si="2"/>
        <v>631</v>
      </c>
      <c r="M76" s="11"/>
      <c r="N76" s="44">
        <f t="shared" si="3"/>
        <v>631</v>
      </c>
      <c r="O76" s="11"/>
      <c r="P76" s="44">
        <f t="shared" si="4"/>
        <v>631</v>
      </c>
      <c r="Q76" s="11"/>
      <c r="R76" s="44">
        <f t="shared" si="11"/>
        <v>631</v>
      </c>
      <c r="S76" s="11">
        <v>-444.6</v>
      </c>
      <c r="T76" s="44">
        <f t="shared" si="12"/>
        <v>186.39999999999998</v>
      </c>
    </row>
    <row r="77" spans="1:20" ht="15.75">
      <c r="A77" s="7" t="s">
        <v>34</v>
      </c>
      <c r="B77" s="7" t="s">
        <v>192</v>
      </c>
      <c r="C77" s="7" t="s">
        <v>2</v>
      </c>
      <c r="D77" s="7" t="s">
        <v>57</v>
      </c>
      <c r="E77" s="16" t="s">
        <v>65</v>
      </c>
      <c r="F77" s="11">
        <v>372.3</v>
      </c>
      <c r="G77" s="11"/>
      <c r="H77" s="44">
        <f t="shared" si="0"/>
        <v>372.3</v>
      </c>
      <c r="I77" s="11"/>
      <c r="J77" s="44">
        <f t="shared" si="1"/>
        <v>372.3</v>
      </c>
      <c r="K77" s="11"/>
      <c r="L77" s="44">
        <f t="shared" si="2"/>
        <v>372.3</v>
      </c>
      <c r="M77" s="11">
        <v>-291.00281999999999</v>
      </c>
      <c r="N77" s="44">
        <f t="shared" si="3"/>
        <v>81.297180000000026</v>
      </c>
      <c r="O77" s="11"/>
      <c r="P77" s="44">
        <f t="shared" si="4"/>
        <v>81.297180000000026</v>
      </c>
      <c r="Q77" s="11"/>
      <c r="R77" s="44">
        <f t="shared" si="11"/>
        <v>81.297180000000026</v>
      </c>
      <c r="S77" s="11">
        <v>546</v>
      </c>
      <c r="T77" s="44">
        <f t="shared" si="12"/>
        <v>627.29718000000003</v>
      </c>
    </row>
    <row r="78" spans="1:20" ht="15.75">
      <c r="A78" s="7" t="s">
        <v>35</v>
      </c>
      <c r="B78" s="7" t="s">
        <v>192</v>
      </c>
      <c r="C78" s="7" t="s">
        <v>2</v>
      </c>
      <c r="D78" s="7" t="s">
        <v>57</v>
      </c>
      <c r="E78" s="16" t="s">
        <v>65</v>
      </c>
      <c r="F78" s="11">
        <v>5743.5</v>
      </c>
      <c r="G78" s="11"/>
      <c r="H78" s="44">
        <f t="shared" si="0"/>
        <v>5743.5</v>
      </c>
      <c r="I78" s="11"/>
      <c r="J78" s="44">
        <f t="shared" si="1"/>
        <v>5743.5</v>
      </c>
      <c r="K78" s="11">
        <v>487.7</v>
      </c>
      <c r="L78" s="44">
        <f t="shared" si="2"/>
        <v>6231.2</v>
      </c>
      <c r="M78" s="11"/>
      <c r="N78" s="44">
        <f t="shared" si="3"/>
        <v>6231.2</v>
      </c>
      <c r="O78" s="11"/>
      <c r="P78" s="44">
        <f t="shared" si="4"/>
        <v>6231.2</v>
      </c>
      <c r="Q78" s="11"/>
      <c r="R78" s="44">
        <f t="shared" si="11"/>
        <v>6231.2</v>
      </c>
      <c r="S78" s="11">
        <v>1256.4000000000001</v>
      </c>
      <c r="T78" s="44">
        <f t="shared" si="12"/>
        <v>7487.6</v>
      </c>
    </row>
    <row r="79" spans="1:20" ht="15.75">
      <c r="A79" s="7" t="s">
        <v>63</v>
      </c>
      <c r="B79" s="7" t="s">
        <v>192</v>
      </c>
      <c r="C79" s="7" t="s">
        <v>2</v>
      </c>
      <c r="D79" s="7" t="s">
        <v>57</v>
      </c>
      <c r="E79" s="16" t="s">
        <v>65</v>
      </c>
      <c r="F79" s="11">
        <v>5878</v>
      </c>
      <c r="G79" s="11"/>
      <c r="H79" s="44">
        <f t="shared" si="0"/>
        <v>5878</v>
      </c>
      <c r="I79" s="11"/>
      <c r="J79" s="44">
        <f t="shared" si="1"/>
        <v>5878</v>
      </c>
      <c r="K79" s="11"/>
      <c r="L79" s="44">
        <f t="shared" si="2"/>
        <v>5878</v>
      </c>
      <c r="M79" s="11"/>
      <c r="N79" s="44">
        <f t="shared" si="3"/>
        <v>5878</v>
      </c>
      <c r="O79" s="11"/>
      <c r="P79" s="44">
        <f t="shared" si="4"/>
        <v>5878</v>
      </c>
      <c r="Q79" s="11">
        <v>759.7</v>
      </c>
      <c r="R79" s="44">
        <f t="shared" si="11"/>
        <v>6637.7</v>
      </c>
      <c r="S79" s="11">
        <v>-467.8</v>
      </c>
      <c r="T79" s="44">
        <f t="shared" si="12"/>
        <v>6169.9</v>
      </c>
    </row>
    <row r="80" spans="1:20" ht="15.75">
      <c r="A80" s="7" t="s">
        <v>56</v>
      </c>
      <c r="B80" s="7" t="s">
        <v>192</v>
      </c>
      <c r="C80" s="7" t="s">
        <v>2</v>
      </c>
      <c r="D80" s="7" t="s">
        <v>57</v>
      </c>
      <c r="E80" s="16" t="s">
        <v>65</v>
      </c>
      <c r="F80" s="11">
        <v>5606.8</v>
      </c>
      <c r="G80" s="11"/>
      <c r="H80" s="44">
        <f t="shared" si="0"/>
        <v>5606.8</v>
      </c>
      <c r="I80" s="11"/>
      <c r="J80" s="44">
        <f t="shared" si="1"/>
        <v>5606.8</v>
      </c>
      <c r="K80" s="11"/>
      <c r="L80" s="44">
        <f t="shared" si="2"/>
        <v>5606.8</v>
      </c>
      <c r="M80" s="11"/>
      <c r="N80" s="44">
        <f t="shared" si="3"/>
        <v>5606.8</v>
      </c>
      <c r="O80" s="11"/>
      <c r="P80" s="44">
        <f t="shared" si="4"/>
        <v>5606.8</v>
      </c>
      <c r="Q80" s="11">
        <v>400</v>
      </c>
      <c r="R80" s="44">
        <f t="shared" si="11"/>
        <v>6006.8</v>
      </c>
      <c r="S80" s="11">
        <v>-146</v>
      </c>
      <c r="T80" s="44">
        <f t="shared" si="12"/>
        <v>5860.8</v>
      </c>
    </row>
    <row r="81" spans="1:20" ht="0.75" hidden="1" customHeight="1">
      <c r="A81" s="7" t="s">
        <v>64</v>
      </c>
      <c r="B81" s="7" t="s">
        <v>192</v>
      </c>
      <c r="C81" s="7" t="s">
        <v>2</v>
      </c>
      <c r="D81" s="7" t="s">
        <v>57</v>
      </c>
      <c r="E81" s="16" t="s">
        <v>65</v>
      </c>
      <c r="F81" s="11"/>
      <c r="G81" s="11"/>
      <c r="H81" s="44">
        <f t="shared" si="0"/>
        <v>0</v>
      </c>
      <c r="I81" s="11"/>
      <c r="J81" s="44">
        <f t="shared" si="1"/>
        <v>0</v>
      </c>
      <c r="K81" s="11"/>
      <c r="L81" s="44">
        <f t="shared" si="2"/>
        <v>0</v>
      </c>
      <c r="M81" s="11"/>
      <c r="N81" s="44">
        <f t="shared" si="3"/>
        <v>0</v>
      </c>
      <c r="O81" s="11"/>
      <c r="P81" s="44">
        <f t="shared" si="4"/>
        <v>0</v>
      </c>
      <c r="Q81" s="11"/>
      <c r="R81" s="44">
        <f t="shared" si="11"/>
        <v>0</v>
      </c>
      <c r="S81" s="11"/>
      <c r="T81" s="44">
        <f t="shared" si="12"/>
        <v>0</v>
      </c>
    </row>
    <row r="82" spans="1:20" ht="15.75">
      <c r="A82" s="7" t="s">
        <v>26</v>
      </c>
      <c r="B82" s="7" t="s">
        <v>192</v>
      </c>
      <c r="C82" s="7" t="s">
        <v>2</v>
      </c>
      <c r="D82" s="7" t="s">
        <v>57</v>
      </c>
      <c r="E82" s="16" t="s">
        <v>65</v>
      </c>
      <c r="F82" s="11">
        <v>4550</v>
      </c>
      <c r="G82" s="11"/>
      <c r="H82" s="44">
        <f t="shared" si="0"/>
        <v>4550</v>
      </c>
      <c r="I82" s="11"/>
      <c r="J82" s="44">
        <f t="shared" si="1"/>
        <v>4550</v>
      </c>
      <c r="K82" s="11"/>
      <c r="L82" s="44">
        <f t="shared" si="2"/>
        <v>4550</v>
      </c>
      <c r="M82" s="11">
        <v>291.00281999999999</v>
      </c>
      <c r="N82" s="44">
        <f t="shared" si="3"/>
        <v>4841.0028199999997</v>
      </c>
      <c r="O82" s="11"/>
      <c r="P82" s="44">
        <f t="shared" si="4"/>
        <v>4841.0028199999997</v>
      </c>
      <c r="Q82" s="11"/>
      <c r="R82" s="44">
        <f t="shared" si="11"/>
        <v>4841.0028199999997</v>
      </c>
      <c r="S82" s="11">
        <v>-385.4</v>
      </c>
      <c r="T82" s="44">
        <f t="shared" si="12"/>
        <v>4455.6028200000001</v>
      </c>
    </row>
    <row r="83" spans="1:20" ht="31.5">
      <c r="A83" s="5" t="s">
        <v>0</v>
      </c>
      <c r="B83" s="5" t="s">
        <v>194</v>
      </c>
      <c r="C83" s="5" t="s">
        <v>2</v>
      </c>
      <c r="D83" s="5" t="s">
        <v>0</v>
      </c>
      <c r="E83" s="12" t="s">
        <v>193</v>
      </c>
      <c r="F83" s="10">
        <f>F92+F99+F101+F105+F109+F111+F113+F115+F117+F123+F119+F121</f>
        <v>46248.5</v>
      </c>
      <c r="G83" s="10">
        <f>G92+G99+G101+G113+G115+G119+G121+G123</f>
        <v>3038.0000000000009</v>
      </c>
      <c r="H83" s="46">
        <f t="shared" si="0"/>
        <v>49286.5</v>
      </c>
      <c r="I83" s="10">
        <f>I92+I99+I101+I113+I115+I119+I121+I123</f>
        <v>0</v>
      </c>
      <c r="J83" s="46">
        <f t="shared" si="1"/>
        <v>49286.5</v>
      </c>
      <c r="K83" s="10">
        <f>K92+K99+K101+K113+K115+K119+K121+K123+K117</f>
        <v>-28.849999999999998</v>
      </c>
      <c r="L83" s="46">
        <f>L92+L99+L101+L113+L115+L117+L119+L121+L123</f>
        <v>49257.649999999994</v>
      </c>
      <c r="M83" s="10">
        <f>M92+M99+M101+M113+M115+M119+M121+M123+M117</f>
        <v>0</v>
      </c>
      <c r="N83" s="46">
        <f>N92+N99+N101+N113+N115+N117+N119+N121+N123</f>
        <v>49257.649999999994</v>
      </c>
      <c r="O83" s="10">
        <f>O92+O99+O101+O113+O115+O119+O121+O123+O117</f>
        <v>0</v>
      </c>
      <c r="P83" s="46">
        <f>P92+P99+P101+P113+P115+P117+P119+P121+P123</f>
        <v>49257.649999999994</v>
      </c>
      <c r="Q83" s="10">
        <f>Q92+Q99+Q101+Q113+Q115+Q119+Q121+Q123+Q117</f>
        <v>-4.6399999999999295</v>
      </c>
      <c r="R83" s="46">
        <f>R92+R99+R101+R113+R115+R117+R119+R121+R123</f>
        <v>49253.01</v>
      </c>
      <c r="S83" s="10">
        <f>S92+S99+S101+S113+S115+S119+S121+S123+S117</f>
        <v>-1125.136</v>
      </c>
      <c r="T83" s="46">
        <f>T92+T99+T101+T113+T115+T117+T119+T121+T123</f>
        <v>48127.873999999996</v>
      </c>
    </row>
    <row r="84" spans="1:20" ht="47.25" hidden="1">
      <c r="A84" s="5" t="s">
        <v>0</v>
      </c>
      <c r="B84" s="5" t="s">
        <v>167</v>
      </c>
      <c r="C84" s="5" t="s">
        <v>2</v>
      </c>
      <c r="D84" s="5" t="s">
        <v>57</v>
      </c>
      <c r="E84" s="12" t="s">
        <v>168</v>
      </c>
      <c r="F84" s="10"/>
      <c r="G84" s="10"/>
      <c r="H84" s="44">
        <f t="shared" si="0"/>
        <v>0</v>
      </c>
      <c r="I84" s="10"/>
      <c r="J84" s="44">
        <f t="shared" si="1"/>
        <v>0</v>
      </c>
      <c r="K84" s="10"/>
      <c r="L84" s="44">
        <f t="shared" si="2"/>
        <v>0</v>
      </c>
      <c r="M84" s="10"/>
      <c r="N84" s="44">
        <f t="shared" ref="N84:N116" si="13">L84+M84</f>
        <v>0</v>
      </c>
      <c r="O84" s="10"/>
      <c r="P84" s="44">
        <f t="shared" ref="P84:P116" si="14">N84+O84</f>
        <v>0</v>
      </c>
      <c r="Q84" s="10"/>
      <c r="R84" s="44">
        <f t="shared" ref="R84:R116" si="15">P84+Q84</f>
        <v>0</v>
      </c>
      <c r="S84" s="10"/>
      <c r="T84" s="44">
        <f t="shared" ref="T84:T116" si="16">R84+S84</f>
        <v>0</v>
      </c>
    </row>
    <row r="85" spans="1:20" ht="47.25" hidden="1">
      <c r="A85" s="7" t="s">
        <v>26</v>
      </c>
      <c r="B85" s="7" t="s">
        <v>169</v>
      </c>
      <c r="C85" s="7" t="s">
        <v>2</v>
      </c>
      <c r="D85" s="7" t="s">
        <v>57</v>
      </c>
      <c r="E85" s="16" t="s">
        <v>170</v>
      </c>
      <c r="F85" s="11"/>
      <c r="G85" s="11"/>
      <c r="H85" s="44">
        <f t="shared" si="0"/>
        <v>0</v>
      </c>
      <c r="I85" s="11"/>
      <c r="J85" s="44">
        <f t="shared" si="1"/>
        <v>0</v>
      </c>
      <c r="K85" s="11"/>
      <c r="L85" s="44">
        <f t="shared" si="2"/>
        <v>0</v>
      </c>
      <c r="M85" s="11"/>
      <c r="N85" s="44">
        <f t="shared" si="13"/>
        <v>0</v>
      </c>
      <c r="O85" s="11"/>
      <c r="P85" s="44">
        <f t="shared" si="14"/>
        <v>0</v>
      </c>
      <c r="Q85" s="11"/>
      <c r="R85" s="44">
        <f t="shared" si="15"/>
        <v>0</v>
      </c>
      <c r="S85" s="11"/>
      <c r="T85" s="44">
        <f t="shared" si="16"/>
        <v>0</v>
      </c>
    </row>
    <row r="86" spans="1:20" ht="63" hidden="1">
      <c r="A86" s="5" t="s">
        <v>0</v>
      </c>
      <c r="B86" s="5" t="s">
        <v>195</v>
      </c>
      <c r="C86" s="5" t="s">
        <v>2</v>
      </c>
      <c r="D86" s="5" t="s">
        <v>57</v>
      </c>
      <c r="E86" s="12" t="s">
        <v>196</v>
      </c>
      <c r="F86" s="27"/>
      <c r="G86" s="27"/>
      <c r="H86" s="44">
        <f t="shared" si="0"/>
        <v>0</v>
      </c>
      <c r="I86" s="27"/>
      <c r="J86" s="44">
        <f t="shared" si="1"/>
        <v>0</v>
      </c>
      <c r="K86" s="27"/>
      <c r="L86" s="44">
        <f t="shared" si="2"/>
        <v>0</v>
      </c>
      <c r="M86" s="27"/>
      <c r="N86" s="44">
        <f t="shared" si="13"/>
        <v>0</v>
      </c>
      <c r="O86" s="27"/>
      <c r="P86" s="44">
        <f t="shared" si="14"/>
        <v>0</v>
      </c>
      <c r="Q86" s="27"/>
      <c r="R86" s="44">
        <f t="shared" si="15"/>
        <v>0</v>
      </c>
      <c r="S86" s="27"/>
      <c r="T86" s="44">
        <f t="shared" si="16"/>
        <v>0</v>
      </c>
    </row>
    <row r="87" spans="1:20" ht="78" hidden="1" customHeight="1">
      <c r="A87" s="7" t="s">
        <v>26</v>
      </c>
      <c r="B87" s="7" t="s">
        <v>198</v>
      </c>
      <c r="C87" s="7" t="s">
        <v>2</v>
      </c>
      <c r="D87" s="7" t="s">
        <v>57</v>
      </c>
      <c r="E87" s="16" t="s">
        <v>197</v>
      </c>
      <c r="F87" s="27"/>
      <c r="G87" s="27"/>
      <c r="H87" s="44">
        <f t="shared" si="0"/>
        <v>0</v>
      </c>
      <c r="I87" s="27"/>
      <c r="J87" s="44">
        <f t="shared" si="1"/>
        <v>0</v>
      </c>
      <c r="K87" s="27"/>
      <c r="L87" s="44">
        <f t="shared" si="2"/>
        <v>0</v>
      </c>
      <c r="M87" s="27"/>
      <c r="N87" s="44">
        <f t="shared" si="13"/>
        <v>0</v>
      </c>
      <c r="O87" s="27"/>
      <c r="P87" s="44">
        <f t="shared" si="14"/>
        <v>0</v>
      </c>
      <c r="Q87" s="27"/>
      <c r="R87" s="44">
        <f t="shared" si="15"/>
        <v>0</v>
      </c>
      <c r="S87" s="27"/>
      <c r="T87" s="44">
        <f t="shared" si="16"/>
        <v>0</v>
      </c>
    </row>
    <row r="88" spans="1:20" ht="47.25" hidden="1">
      <c r="A88" s="36" t="s">
        <v>0</v>
      </c>
      <c r="B88" s="36" t="s">
        <v>199</v>
      </c>
      <c r="C88" s="36" t="s">
        <v>2</v>
      </c>
      <c r="D88" s="36" t="s">
        <v>57</v>
      </c>
      <c r="E88" s="37" t="s">
        <v>66</v>
      </c>
      <c r="F88" s="38"/>
      <c r="G88" s="38"/>
      <c r="H88" s="44">
        <f t="shared" si="0"/>
        <v>0</v>
      </c>
      <c r="I88" s="38"/>
      <c r="J88" s="44">
        <f t="shared" si="1"/>
        <v>0</v>
      </c>
      <c r="K88" s="38"/>
      <c r="L88" s="44">
        <f t="shared" si="2"/>
        <v>0</v>
      </c>
      <c r="M88" s="38"/>
      <c r="N88" s="44">
        <f t="shared" si="13"/>
        <v>0</v>
      </c>
      <c r="O88" s="38"/>
      <c r="P88" s="44">
        <f t="shared" si="14"/>
        <v>0</v>
      </c>
      <c r="Q88" s="38"/>
      <c r="R88" s="44">
        <f t="shared" si="15"/>
        <v>0</v>
      </c>
      <c r="S88" s="38"/>
      <c r="T88" s="44">
        <f t="shared" si="16"/>
        <v>0</v>
      </c>
    </row>
    <row r="89" spans="1:20" ht="46.5" hidden="1" customHeight="1">
      <c r="A89" s="39" t="s">
        <v>56</v>
      </c>
      <c r="B89" s="39" t="s">
        <v>200</v>
      </c>
      <c r="C89" s="39" t="s">
        <v>2</v>
      </c>
      <c r="D89" s="39" t="s">
        <v>57</v>
      </c>
      <c r="E89" s="40" t="s">
        <v>67</v>
      </c>
      <c r="F89" s="27"/>
      <c r="G89" s="27"/>
      <c r="H89" s="44">
        <f t="shared" ref="H89:H142" si="17">F89+G89</f>
        <v>0</v>
      </c>
      <c r="I89" s="27"/>
      <c r="J89" s="44">
        <f t="shared" ref="J89:J135" si="18">H89+I89</f>
        <v>0</v>
      </c>
      <c r="K89" s="27"/>
      <c r="L89" s="44">
        <f t="shared" ref="L89:L135" si="19">J89+K89</f>
        <v>0</v>
      </c>
      <c r="M89" s="27"/>
      <c r="N89" s="44">
        <f t="shared" si="13"/>
        <v>0</v>
      </c>
      <c r="O89" s="27"/>
      <c r="P89" s="44">
        <f t="shared" si="14"/>
        <v>0</v>
      </c>
      <c r="Q89" s="27"/>
      <c r="R89" s="44">
        <f t="shared" si="15"/>
        <v>0</v>
      </c>
      <c r="S89" s="27"/>
      <c r="T89" s="44">
        <f t="shared" si="16"/>
        <v>0</v>
      </c>
    </row>
    <row r="90" spans="1:20" ht="63" hidden="1">
      <c r="A90" s="5" t="s">
        <v>0</v>
      </c>
      <c r="B90" s="5" t="s">
        <v>68</v>
      </c>
      <c r="C90" s="5" t="s">
        <v>2</v>
      </c>
      <c r="D90" s="5" t="s">
        <v>57</v>
      </c>
      <c r="E90" s="12" t="s">
        <v>69</v>
      </c>
      <c r="F90" s="11" t="e">
        <f>#REF!+#REF!</f>
        <v>#REF!</v>
      </c>
      <c r="G90" s="11"/>
      <c r="H90" s="44" t="e">
        <f t="shared" si="17"/>
        <v>#REF!</v>
      </c>
      <c r="I90" s="11"/>
      <c r="J90" s="44" t="e">
        <f t="shared" si="18"/>
        <v>#REF!</v>
      </c>
      <c r="K90" s="11"/>
      <c r="L90" s="44" t="e">
        <f t="shared" si="19"/>
        <v>#REF!</v>
      </c>
      <c r="M90" s="11"/>
      <c r="N90" s="44" t="e">
        <f t="shared" si="13"/>
        <v>#REF!</v>
      </c>
      <c r="O90" s="11"/>
      <c r="P90" s="44" t="e">
        <f t="shared" si="14"/>
        <v>#REF!</v>
      </c>
      <c r="Q90" s="11"/>
      <c r="R90" s="44" t="e">
        <f t="shared" si="15"/>
        <v>#REF!</v>
      </c>
      <c r="S90" s="11"/>
      <c r="T90" s="44" t="e">
        <f t="shared" si="16"/>
        <v>#REF!</v>
      </c>
    </row>
    <row r="91" spans="1:20" ht="47.25" hidden="1">
      <c r="A91" s="7" t="s">
        <v>26</v>
      </c>
      <c r="B91" s="7" t="s">
        <v>70</v>
      </c>
      <c r="C91" s="7" t="s">
        <v>2</v>
      </c>
      <c r="D91" s="7" t="s">
        <v>57</v>
      </c>
      <c r="E91" s="16" t="s">
        <v>71</v>
      </c>
      <c r="F91" s="11" t="e">
        <f>#REF!+#REF!</f>
        <v>#REF!</v>
      </c>
      <c r="G91" s="11"/>
      <c r="H91" s="44" t="e">
        <f t="shared" si="17"/>
        <v>#REF!</v>
      </c>
      <c r="I91" s="11"/>
      <c r="J91" s="44" t="e">
        <f t="shared" si="18"/>
        <v>#REF!</v>
      </c>
      <c r="K91" s="11"/>
      <c r="L91" s="44" t="e">
        <f t="shared" si="19"/>
        <v>#REF!</v>
      </c>
      <c r="M91" s="11"/>
      <c r="N91" s="44" t="e">
        <f t="shared" si="13"/>
        <v>#REF!</v>
      </c>
      <c r="O91" s="11"/>
      <c r="P91" s="44" t="e">
        <f t="shared" si="14"/>
        <v>#REF!</v>
      </c>
      <c r="Q91" s="11"/>
      <c r="R91" s="44" t="e">
        <f t="shared" si="15"/>
        <v>#REF!</v>
      </c>
      <c r="S91" s="11"/>
      <c r="T91" s="44" t="e">
        <f t="shared" si="16"/>
        <v>#REF!</v>
      </c>
    </row>
    <row r="92" spans="1:20" ht="47.25">
      <c r="A92" s="5" t="s">
        <v>0</v>
      </c>
      <c r="B92" s="5" t="s">
        <v>201</v>
      </c>
      <c r="C92" s="5" t="s">
        <v>2</v>
      </c>
      <c r="D92" s="5" t="s">
        <v>57</v>
      </c>
      <c r="E92" s="35" t="s">
        <v>72</v>
      </c>
      <c r="F92" s="10">
        <f>F93+F94+F95+F96+F98</f>
        <v>6349.4</v>
      </c>
      <c r="G92" s="10">
        <f>G93+G94+G95+G96+G98</f>
        <v>0</v>
      </c>
      <c r="H92" s="46">
        <f t="shared" si="17"/>
        <v>6349.4</v>
      </c>
      <c r="I92" s="10">
        <f>I93+I94+I95+I96+I98</f>
        <v>0</v>
      </c>
      <c r="J92" s="46">
        <f t="shared" si="18"/>
        <v>6349.4</v>
      </c>
      <c r="K92" s="10">
        <f>K93+K94+K95+K96+K98</f>
        <v>0</v>
      </c>
      <c r="L92" s="46">
        <f t="shared" si="19"/>
        <v>6349.4</v>
      </c>
      <c r="M92" s="10">
        <f>M93+M94+M95+M96+M98</f>
        <v>0</v>
      </c>
      <c r="N92" s="46">
        <f t="shared" si="13"/>
        <v>6349.4</v>
      </c>
      <c r="O92" s="10">
        <f>O93+O94+O95+O96+O98</f>
        <v>0</v>
      </c>
      <c r="P92" s="46">
        <f t="shared" si="14"/>
        <v>6349.4</v>
      </c>
      <c r="Q92" s="10">
        <f>Q93+Q94+Q95+Q96+Q98</f>
        <v>-492.69999999999993</v>
      </c>
      <c r="R92" s="46">
        <f t="shared" si="15"/>
        <v>5856.7</v>
      </c>
      <c r="S92" s="10">
        <f>S93+S94+S95+S96+S98</f>
        <v>0</v>
      </c>
      <c r="T92" s="46">
        <f t="shared" si="16"/>
        <v>5856.7</v>
      </c>
    </row>
    <row r="93" spans="1:20" ht="47.25">
      <c r="A93" s="7" t="s">
        <v>34</v>
      </c>
      <c r="B93" s="7" t="s">
        <v>202</v>
      </c>
      <c r="C93" s="7" t="s">
        <v>2</v>
      </c>
      <c r="D93" s="7" t="s">
        <v>57</v>
      </c>
      <c r="E93" s="16" t="s">
        <v>73</v>
      </c>
      <c r="F93" s="11">
        <v>900</v>
      </c>
      <c r="G93" s="11"/>
      <c r="H93" s="44">
        <f t="shared" si="17"/>
        <v>900</v>
      </c>
      <c r="I93" s="11"/>
      <c r="J93" s="44">
        <f t="shared" si="18"/>
        <v>900</v>
      </c>
      <c r="K93" s="11"/>
      <c r="L93" s="44">
        <f t="shared" si="19"/>
        <v>900</v>
      </c>
      <c r="M93" s="11">
        <v>-445.6</v>
      </c>
      <c r="N93" s="44">
        <f t="shared" si="13"/>
        <v>454.4</v>
      </c>
      <c r="O93" s="11"/>
      <c r="P93" s="44">
        <f t="shared" si="14"/>
        <v>454.4</v>
      </c>
      <c r="Q93" s="11"/>
      <c r="R93" s="44">
        <f t="shared" si="15"/>
        <v>454.4</v>
      </c>
      <c r="S93" s="11"/>
      <c r="T93" s="44">
        <f t="shared" si="16"/>
        <v>454.4</v>
      </c>
    </row>
    <row r="94" spans="1:20" ht="47.25">
      <c r="A94" s="7" t="s">
        <v>35</v>
      </c>
      <c r="B94" s="7" t="s">
        <v>202</v>
      </c>
      <c r="C94" s="7" t="s">
        <v>2</v>
      </c>
      <c r="D94" s="7" t="s">
        <v>57</v>
      </c>
      <c r="E94" s="16" t="s">
        <v>73</v>
      </c>
      <c r="F94" s="11">
        <v>1950</v>
      </c>
      <c r="G94" s="11"/>
      <c r="H94" s="44">
        <f t="shared" si="17"/>
        <v>1950</v>
      </c>
      <c r="I94" s="11"/>
      <c r="J94" s="44">
        <f t="shared" si="18"/>
        <v>1950</v>
      </c>
      <c r="K94" s="11"/>
      <c r="L94" s="44">
        <f t="shared" si="19"/>
        <v>1950</v>
      </c>
      <c r="M94" s="11"/>
      <c r="N94" s="44">
        <f t="shared" si="13"/>
        <v>1950</v>
      </c>
      <c r="O94" s="11"/>
      <c r="P94" s="44">
        <f t="shared" si="14"/>
        <v>1950</v>
      </c>
      <c r="Q94" s="11">
        <v>-318.89999999999998</v>
      </c>
      <c r="R94" s="44">
        <f t="shared" si="15"/>
        <v>1631.1</v>
      </c>
      <c r="S94" s="11"/>
      <c r="T94" s="44">
        <f t="shared" si="16"/>
        <v>1631.1</v>
      </c>
    </row>
    <row r="95" spans="1:20" ht="47.25">
      <c r="A95" s="7" t="s">
        <v>63</v>
      </c>
      <c r="B95" s="7" t="s">
        <v>202</v>
      </c>
      <c r="C95" s="7" t="s">
        <v>2</v>
      </c>
      <c r="D95" s="7" t="s">
        <v>57</v>
      </c>
      <c r="E95" s="16" t="s">
        <v>73</v>
      </c>
      <c r="F95" s="11">
        <v>424</v>
      </c>
      <c r="G95" s="11"/>
      <c r="H95" s="44">
        <f t="shared" si="17"/>
        <v>424</v>
      </c>
      <c r="I95" s="11"/>
      <c r="J95" s="44">
        <f t="shared" si="18"/>
        <v>424</v>
      </c>
      <c r="K95" s="11"/>
      <c r="L95" s="44">
        <f t="shared" si="19"/>
        <v>424</v>
      </c>
      <c r="M95" s="11"/>
      <c r="N95" s="44">
        <f t="shared" si="13"/>
        <v>424</v>
      </c>
      <c r="O95" s="11"/>
      <c r="P95" s="44">
        <f t="shared" si="14"/>
        <v>424</v>
      </c>
      <c r="Q95" s="11">
        <v>-26.2</v>
      </c>
      <c r="R95" s="44">
        <f t="shared" si="15"/>
        <v>397.8</v>
      </c>
      <c r="S95" s="11"/>
      <c r="T95" s="44">
        <f t="shared" si="16"/>
        <v>397.8</v>
      </c>
    </row>
    <row r="96" spans="1:20" ht="45" customHeight="1">
      <c r="A96" s="7" t="s">
        <v>56</v>
      </c>
      <c r="B96" s="7" t="s">
        <v>202</v>
      </c>
      <c r="C96" s="7" t="s">
        <v>2</v>
      </c>
      <c r="D96" s="7" t="s">
        <v>57</v>
      </c>
      <c r="E96" s="16" t="s">
        <v>73</v>
      </c>
      <c r="F96" s="11">
        <v>1114.2</v>
      </c>
      <c r="G96" s="11"/>
      <c r="H96" s="44">
        <f t="shared" si="17"/>
        <v>1114.2</v>
      </c>
      <c r="I96" s="11"/>
      <c r="J96" s="44">
        <f t="shared" si="18"/>
        <v>1114.2</v>
      </c>
      <c r="K96" s="11"/>
      <c r="L96" s="44">
        <f t="shared" si="19"/>
        <v>1114.2</v>
      </c>
      <c r="M96" s="11"/>
      <c r="N96" s="44">
        <f t="shared" si="13"/>
        <v>1114.2</v>
      </c>
      <c r="O96" s="11"/>
      <c r="P96" s="44">
        <f t="shared" si="14"/>
        <v>1114.2</v>
      </c>
      <c r="Q96" s="11"/>
      <c r="R96" s="44">
        <f t="shared" si="15"/>
        <v>1114.2</v>
      </c>
      <c r="S96" s="11"/>
      <c r="T96" s="44">
        <f t="shared" si="16"/>
        <v>1114.2</v>
      </c>
    </row>
    <row r="97" spans="1:20" ht="0.75" hidden="1" customHeight="1">
      <c r="A97" s="7" t="s">
        <v>64</v>
      </c>
      <c r="B97" s="7" t="s">
        <v>202</v>
      </c>
      <c r="C97" s="7" t="s">
        <v>2</v>
      </c>
      <c r="D97" s="7" t="s">
        <v>57</v>
      </c>
      <c r="E97" s="16" t="s">
        <v>73</v>
      </c>
      <c r="F97" s="11"/>
      <c r="G97" s="11"/>
      <c r="H97" s="44">
        <f t="shared" si="17"/>
        <v>0</v>
      </c>
      <c r="I97" s="11"/>
      <c r="J97" s="44">
        <f t="shared" si="18"/>
        <v>0</v>
      </c>
      <c r="K97" s="11"/>
      <c r="L97" s="44">
        <f t="shared" si="19"/>
        <v>0</v>
      </c>
      <c r="M97" s="11"/>
      <c r="N97" s="44">
        <f t="shared" si="13"/>
        <v>0</v>
      </c>
      <c r="O97" s="11"/>
      <c r="P97" s="44">
        <f t="shared" si="14"/>
        <v>0</v>
      </c>
      <c r="Q97" s="11"/>
      <c r="R97" s="44">
        <f t="shared" si="15"/>
        <v>0</v>
      </c>
      <c r="S97" s="11"/>
      <c r="T97" s="44">
        <f t="shared" si="16"/>
        <v>0</v>
      </c>
    </row>
    <row r="98" spans="1:20" ht="47.25">
      <c r="A98" s="7" t="s">
        <v>26</v>
      </c>
      <c r="B98" s="7" t="s">
        <v>202</v>
      </c>
      <c r="C98" s="7" t="s">
        <v>2</v>
      </c>
      <c r="D98" s="7" t="s">
        <v>57</v>
      </c>
      <c r="E98" s="16" t="s">
        <v>73</v>
      </c>
      <c r="F98" s="11">
        <v>1961.2</v>
      </c>
      <c r="G98" s="11"/>
      <c r="H98" s="44">
        <f t="shared" si="17"/>
        <v>1961.2</v>
      </c>
      <c r="I98" s="11"/>
      <c r="J98" s="44">
        <f t="shared" si="18"/>
        <v>1961.2</v>
      </c>
      <c r="K98" s="11"/>
      <c r="L98" s="44">
        <f t="shared" si="19"/>
        <v>1961.2</v>
      </c>
      <c r="M98" s="11">
        <v>445.6</v>
      </c>
      <c r="N98" s="44">
        <f t="shared" si="13"/>
        <v>2406.8000000000002</v>
      </c>
      <c r="O98" s="11"/>
      <c r="P98" s="44">
        <f t="shared" si="14"/>
        <v>2406.8000000000002</v>
      </c>
      <c r="Q98" s="11">
        <v>-147.6</v>
      </c>
      <c r="R98" s="44">
        <f t="shared" si="15"/>
        <v>2259.2000000000003</v>
      </c>
      <c r="S98" s="11"/>
      <c r="T98" s="44">
        <f t="shared" si="16"/>
        <v>2259.2000000000003</v>
      </c>
    </row>
    <row r="99" spans="1:20" ht="58.5" customHeight="1">
      <c r="A99" s="5" t="s">
        <v>0</v>
      </c>
      <c r="B99" s="5" t="s">
        <v>203</v>
      </c>
      <c r="C99" s="5" t="s">
        <v>2</v>
      </c>
      <c r="D99" s="5" t="s">
        <v>57</v>
      </c>
      <c r="E99" s="35" t="s">
        <v>175</v>
      </c>
      <c r="F99" s="10">
        <f>F100</f>
        <v>3034</v>
      </c>
      <c r="G99" s="10">
        <f>G100</f>
        <v>0</v>
      </c>
      <c r="H99" s="46">
        <f t="shared" si="17"/>
        <v>3034</v>
      </c>
      <c r="I99" s="10">
        <f>I100</f>
        <v>0</v>
      </c>
      <c r="J99" s="46">
        <f t="shared" si="18"/>
        <v>3034</v>
      </c>
      <c r="K99" s="10">
        <f>K100</f>
        <v>0</v>
      </c>
      <c r="L99" s="46">
        <f t="shared" si="19"/>
        <v>3034</v>
      </c>
      <c r="M99" s="10">
        <f>M100</f>
        <v>0</v>
      </c>
      <c r="N99" s="46">
        <f t="shared" si="13"/>
        <v>3034</v>
      </c>
      <c r="O99" s="10">
        <f>O100</f>
        <v>0</v>
      </c>
      <c r="P99" s="46">
        <f t="shared" si="14"/>
        <v>3034</v>
      </c>
      <c r="Q99" s="10">
        <f>Q100</f>
        <v>440</v>
      </c>
      <c r="R99" s="46">
        <f t="shared" si="15"/>
        <v>3474</v>
      </c>
      <c r="S99" s="10">
        <f>S100</f>
        <v>65</v>
      </c>
      <c r="T99" s="46">
        <f t="shared" si="16"/>
        <v>3539</v>
      </c>
    </row>
    <row r="100" spans="1:20" ht="63">
      <c r="A100" s="7" t="s">
        <v>35</v>
      </c>
      <c r="B100" s="7" t="s">
        <v>204</v>
      </c>
      <c r="C100" s="7" t="s">
        <v>2</v>
      </c>
      <c r="D100" s="7" t="s">
        <v>57</v>
      </c>
      <c r="E100" s="16" t="s">
        <v>176</v>
      </c>
      <c r="F100" s="11">
        <v>3034</v>
      </c>
      <c r="G100" s="11"/>
      <c r="H100" s="44">
        <f t="shared" si="17"/>
        <v>3034</v>
      </c>
      <c r="I100" s="11"/>
      <c r="J100" s="44">
        <f t="shared" si="18"/>
        <v>3034</v>
      </c>
      <c r="K100" s="11"/>
      <c r="L100" s="44">
        <f t="shared" si="19"/>
        <v>3034</v>
      </c>
      <c r="M100" s="11"/>
      <c r="N100" s="44">
        <f t="shared" si="13"/>
        <v>3034</v>
      </c>
      <c r="O100" s="11"/>
      <c r="P100" s="44">
        <f t="shared" si="14"/>
        <v>3034</v>
      </c>
      <c r="Q100" s="11">
        <v>440</v>
      </c>
      <c r="R100" s="44">
        <f t="shared" si="15"/>
        <v>3474</v>
      </c>
      <c r="S100" s="11">
        <v>65</v>
      </c>
      <c r="T100" s="44">
        <f t="shared" si="16"/>
        <v>3539</v>
      </c>
    </row>
    <row r="101" spans="1:20" ht="94.5">
      <c r="A101" s="5" t="s">
        <v>0</v>
      </c>
      <c r="B101" s="5" t="s">
        <v>205</v>
      </c>
      <c r="C101" s="5" t="s">
        <v>2</v>
      </c>
      <c r="D101" s="5" t="s">
        <v>57</v>
      </c>
      <c r="E101" s="12" t="s">
        <v>177</v>
      </c>
      <c r="F101" s="10">
        <f>F102</f>
        <v>679.5</v>
      </c>
      <c r="G101" s="10">
        <f>G102</f>
        <v>-46.6</v>
      </c>
      <c r="H101" s="46">
        <f t="shared" si="17"/>
        <v>632.9</v>
      </c>
      <c r="I101" s="10">
        <f>I102</f>
        <v>0</v>
      </c>
      <c r="J101" s="46">
        <f t="shared" si="18"/>
        <v>632.9</v>
      </c>
      <c r="K101" s="10">
        <f>K102</f>
        <v>0</v>
      </c>
      <c r="L101" s="46">
        <f t="shared" si="19"/>
        <v>632.9</v>
      </c>
      <c r="M101" s="10">
        <f>M102</f>
        <v>0</v>
      </c>
      <c r="N101" s="46">
        <f t="shared" si="13"/>
        <v>632.9</v>
      </c>
      <c r="O101" s="10">
        <f>O102</f>
        <v>0</v>
      </c>
      <c r="P101" s="46">
        <f t="shared" si="14"/>
        <v>632.9</v>
      </c>
      <c r="Q101" s="10">
        <f>Q102</f>
        <v>0</v>
      </c>
      <c r="R101" s="46">
        <f t="shared" si="15"/>
        <v>632.9</v>
      </c>
      <c r="S101" s="10">
        <f>S102</f>
        <v>0</v>
      </c>
      <c r="T101" s="46">
        <f t="shared" si="16"/>
        <v>632.9</v>
      </c>
    </row>
    <row r="102" spans="1:20" ht="99" customHeight="1">
      <c r="A102" s="7" t="s">
        <v>35</v>
      </c>
      <c r="B102" s="7" t="s">
        <v>206</v>
      </c>
      <c r="C102" s="7" t="s">
        <v>2</v>
      </c>
      <c r="D102" s="7" t="s">
        <v>57</v>
      </c>
      <c r="E102" s="16" t="s">
        <v>230</v>
      </c>
      <c r="F102" s="11">
        <v>679.5</v>
      </c>
      <c r="G102" s="11">
        <v>-46.6</v>
      </c>
      <c r="H102" s="44">
        <f t="shared" si="17"/>
        <v>632.9</v>
      </c>
      <c r="I102" s="11"/>
      <c r="J102" s="44">
        <f t="shared" si="18"/>
        <v>632.9</v>
      </c>
      <c r="K102" s="11"/>
      <c r="L102" s="44">
        <f t="shared" si="19"/>
        <v>632.9</v>
      </c>
      <c r="M102" s="11"/>
      <c r="N102" s="44">
        <f t="shared" si="13"/>
        <v>632.9</v>
      </c>
      <c r="O102" s="11"/>
      <c r="P102" s="44">
        <f t="shared" si="14"/>
        <v>632.9</v>
      </c>
      <c r="Q102" s="11"/>
      <c r="R102" s="44">
        <f t="shared" si="15"/>
        <v>632.9</v>
      </c>
      <c r="S102" s="11"/>
      <c r="T102" s="44">
        <f t="shared" si="16"/>
        <v>632.9</v>
      </c>
    </row>
    <row r="103" spans="1:20" ht="0.75" hidden="1" customHeight="1">
      <c r="A103" s="5" t="s">
        <v>0</v>
      </c>
      <c r="B103" s="5" t="s">
        <v>74</v>
      </c>
      <c r="C103" s="5" t="s">
        <v>2</v>
      </c>
      <c r="D103" s="5" t="s">
        <v>57</v>
      </c>
      <c r="E103" s="12" t="s">
        <v>75</v>
      </c>
      <c r="F103" s="10" t="e">
        <f>#REF!+#REF!</f>
        <v>#REF!</v>
      </c>
      <c r="G103" s="10"/>
      <c r="H103" s="44" t="e">
        <f t="shared" si="17"/>
        <v>#REF!</v>
      </c>
      <c r="I103" s="10"/>
      <c r="J103" s="44" t="e">
        <f t="shared" si="18"/>
        <v>#REF!</v>
      </c>
      <c r="K103" s="10"/>
      <c r="L103" s="44" t="e">
        <f t="shared" si="19"/>
        <v>#REF!</v>
      </c>
      <c r="M103" s="10"/>
      <c r="N103" s="44" t="e">
        <f t="shared" si="13"/>
        <v>#REF!</v>
      </c>
      <c r="O103" s="10"/>
      <c r="P103" s="44" t="e">
        <f t="shared" si="14"/>
        <v>#REF!</v>
      </c>
      <c r="Q103" s="10"/>
      <c r="R103" s="44" t="e">
        <f t="shared" si="15"/>
        <v>#REF!</v>
      </c>
      <c r="S103" s="10"/>
      <c r="T103" s="44" t="e">
        <f t="shared" si="16"/>
        <v>#REF!</v>
      </c>
    </row>
    <row r="104" spans="1:20" ht="65.25" hidden="1" customHeight="1">
      <c r="A104" s="7" t="s">
        <v>26</v>
      </c>
      <c r="B104" s="7" t="s">
        <v>76</v>
      </c>
      <c r="C104" s="7" t="s">
        <v>2</v>
      </c>
      <c r="D104" s="7" t="s">
        <v>57</v>
      </c>
      <c r="E104" s="16" t="s">
        <v>77</v>
      </c>
      <c r="F104" s="11" t="e">
        <f>#REF!+#REF!</f>
        <v>#REF!</v>
      </c>
      <c r="G104" s="11"/>
      <c r="H104" s="44" t="e">
        <f t="shared" si="17"/>
        <v>#REF!</v>
      </c>
      <c r="I104" s="11"/>
      <c r="J104" s="44" t="e">
        <f t="shared" si="18"/>
        <v>#REF!</v>
      </c>
      <c r="K104" s="11"/>
      <c r="L104" s="44" t="e">
        <f t="shared" si="19"/>
        <v>#REF!</v>
      </c>
      <c r="M104" s="11"/>
      <c r="N104" s="44" t="e">
        <f t="shared" si="13"/>
        <v>#REF!</v>
      </c>
      <c r="O104" s="11"/>
      <c r="P104" s="44" t="e">
        <f t="shared" si="14"/>
        <v>#REF!</v>
      </c>
      <c r="Q104" s="11"/>
      <c r="R104" s="44" t="e">
        <f t="shared" si="15"/>
        <v>#REF!</v>
      </c>
      <c r="S104" s="11"/>
      <c r="T104" s="44" t="e">
        <f t="shared" si="16"/>
        <v>#REF!</v>
      </c>
    </row>
    <row r="105" spans="1:20" ht="99" hidden="1" customHeight="1">
      <c r="A105" s="5" t="s">
        <v>0</v>
      </c>
      <c r="B105" s="5" t="s">
        <v>207</v>
      </c>
      <c r="C105" s="5" t="s">
        <v>2</v>
      </c>
      <c r="D105" s="5" t="s">
        <v>57</v>
      </c>
      <c r="E105" s="12" t="s">
        <v>78</v>
      </c>
      <c r="F105" s="10">
        <f>F106</f>
        <v>0</v>
      </c>
      <c r="G105" s="10"/>
      <c r="H105" s="44">
        <f t="shared" si="17"/>
        <v>0</v>
      </c>
      <c r="I105" s="10"/>
      <c r="J105" s="44">
        <f t="shared" si="18"/>
        <v>0</v>
      </c>
      <c r="K105" s="10"/>
      <c r="L105" s="44">
        <f t="shared" si="19"/>
        <v>0</v>
      </c>
      <c r="M105" s="10"/>
      <c r="N105" s="44">
        <f t="shared" si="13"/>
        <v>0</v>
      </c>
      <c r="O105" s="10"/>
      <c r="P105" s="44">
        <f t="shared" si="14"/>
        <v>0</v>
      </c>
      <c r="Q105" s="10"/>
      <c r="R105" s="44">
        <f t="shared" si="15"/>
        <v>0</v>
      </c>
      <c r="S105" s="10"/>
      <c r="T105" s="44">
        <f t="shared" si="16"/>
        <v>0</v>
      </c>
    </row>
    <row r="106" spans="1:20" ht="39.75" hidden="1" customHeight="1">
      <c r="A106" s="7" t="s">
        <v>26</v>
      </c>
      <c r="B106" s="7" t="s">
        <v>208</v>
      </c>
      <c r="C106" s="7" t="s">
        <v>2</v>
      </c>
      <c r="D106" s="7" t="s">
        <v>57</v>
      </c>
      <c r="E106" s="16" t="s">
        <v>79</v>
      </c>
      <c r="F106" s="27"/>
      <c r="G106" s="27"/>
      <c r="H106" s="44">
        <f t="shared" si="17"/>
        <v>0</v>
      </c>
      <c r="I106" s="27"/>
      <c r="J106" s="44">
        <f t="shared" si="18"/>
        <v>0</v>
      </c>
      <c r="K106" s="27"/>
      <c r="L106" s="44">
        <f t="shared" si="19"/>
        <v>0</v>
      </c>
      <c r="M106" s="27"/>
      <c r="N106" s="44">
        <f t="shared" si="13"/>
        <v>0</v>
      </c>
      <c r="O106" s="27"/>
      <c r="P106" s="44">
        <f t="shared" si="14"/>
        <v>0</v>
      </c>
      <c r="Q106" s="27"/>
      <c r="R106" s="44">
        <f t="shared" si="15"/>
        <v>0</v>
      </c>
      <c r="S106" s="27"/>
      <c r="T106" s="44">
        <f t="shared" si="16"/>
        <v>0</v>
      </c>
    </row>
    <row r="107" spans="1:20" ht="78.75" hidden="1">
      <c r="A107" s="5" t="s">
        <v>0</v>
      </c>
      <c r="B107" s="5" t="s">
        <v>80</v>
      </c>
      <c r="C107" s="5" t="s">
        <v>2</v>
      </c>
      <c r="D107" s="5" t="s">
        <v>0</v>
      </c>
      <c r="E107" s="12" t="s">
        <v>81</v>
      </c>
      <c r="F107" s="10" t="e">
        <f>#REF!+#REF!</f>
        <v>#REF!</v>
      </c>
      <c r="G107" s="10"/>
      <c r="H107" s="44" t="e">
        <f t="shared" si="17"/>
        <v>#REF!</v>
      </c>
      <c r="I107" s="10"/>
      <c r="J107" s="44" t="e">
        <f t="shared" si="18"/>
        <v>#REF!</v>
      </c>
      <c r="K107" s="10"/>
      <c r="L107" s="44" t="e">
        <f t="shared" si="19"/>
        <v>#REF!</v>
      </c>
      <c r="M107" s="10"/>
      <c r="N107" s="44" t="e">
        <f t="shared" si="13"/>
        <v>#REF!</v>
      </c>
      <c r="O107" s="10"/>
      <c r="P107" s="44" t="e">
        <f t="shared" si="14"/>
        <v>#REF!</v>
      </c>
      <c r="Q107" s="10"/>
      <c r="R107" s="44" t="e">
        <f t="shared" si="15"/>
        <v>#REF!</v>
      </c>
      <c r="S107" s="10"/>
      <c r="T107" s="44" t="e">
        <f t="shared" si="16"/>
        <v>#REF!</v>
      </c>
    </row>
    <row r="108" spans="1:20" ht="78.75" hidden="1">
      <c r="A108" s="7" t="s">
        <v>26</v>
      </c>
      <c r="B108" s="7" t="s">
        <v>82</v>
      </c>
      <c r="C108" s="7" t="s">
        <v>2</v>
      </c>
      <c r="D108" s="7" t="s">
        <v>57</v>
      </c>
      <c r="E108" s="16" t="s">
        <v>83</v>
      </c>
      <c r="F108" s="11" t="e">
        <f>#REF!+#REF!</f>
        <v>#REF!</v>
      </c>
      <c r="G108" s="11"/>
      <c r="H108" s="44" t="e">
        <f t="shared" si="17"/>
        <v>#REF!</v>
      </c>
      <c r="I108" s="11"/>
      <c r="J108" s="44" t="e">
        <f t="shared" si="18"/>
        <v>#REF!</v>
      </c>
      <c r="K108" s="11"/>
      <c r="L108" s="44" t="e">
        <f t="shared" si="19"/>
        <v>#REF!</v>
      </c>
      <c r="M108" s="11"/>
      <c r="N108" s="44" t="e">
        <f t="shared" si="13"/>
        <v>#REF!</v>
      </c>
      <c r="O108" s="11"/>
      <c r="P108" s="44" t="e">
        <f t="shared" si="14"/>
        <v>#REF!</v>
      </c>
      <c r="Q108" s="11"/>
      <c r="R108" s="44" t="e">
        <f t="shared" si="15"/>
        <v>#REF!</v>
      </c>
      <c r="S108" s="11"/>
      <c r="T108" s="44" t="e">
        <f t="shared" si="16"/>
        <v>#REF!</v>
      </c>
    </row>
    <row r="109" spans="1:20" ht="94.5" hidden="1">
      <c r="A109" s="5" t="s">
        <v>0</v>
      </c>
      <c r="B109" s="5" t="s">
        <v>209</v>
      </c>
      <c r="C109" s="5" t="s">
        <v>2</v>
      </c>
      <c r="D109" s="5" t="s">
        <v>57</v>
      </c>
      <c r="E109" s="12" t="s">
        <v>211</v>
      </c>
      <c r="F109" s="10">
        <f>F110</f>
        <v>0</v>
      </c>
      <c r="G109" s="10"/>
      <c r="H109" s="44">
        <f t="shared" si="17"/>
        <v>0</v>
      </c>
      <c r="I109" s="10"/>
      <c r="J109" s="44">
        <f t="shared" si="18"/>
        <v>0</v>
      </c>
      <c r="K109" s="10"/>
      <c r="L109" s="44">
        <f t="shared" si="19"/>
        <v>0</v>
      </c>
      <c r="M109" s="10"/>
      <c r="N109" s="44">
        <f t="shared" si="13"/>
        <v>0</v>
      </c>
      <c r="O109" s="10"/>
      <c r="P109" s="44">
        <f t="shared" si="14"/>
        <v>0</v>
      </c>
      <c r="Q109" s="10"/>
      <c r="R109" s="44">
        <f t="shared" si="15"/>
        <v>0</v>
      </c>
      <c r="S109" s="10"/>
      <c r="T109" s="44">
        <f t="shared" si="16"/>
        <v>0</v>
      </c>
    </row>
    <row r="110" spans="1:20" ht="82.5" hidden="1" customHeight="1">
      <c r="A110" s="7" t="s">
        <v>26</v>
      </c>
      <c r="B110" s="7" t="s">
        <v>210</v>
      </c>
      <c r="C110" s="7" t="s">
        <v>2</v>
      </c>
      <c r="D110" s="7" t="s">
        <v>57</v>
      </c>
      <c r="E110" s="16" t="s">
        <v>212</v>
      </c>
      <c r="F110" s="27"/>
      <c r="G110" s="27"/>
      <c r="H110" s="44">
        <f t="shared" si="17"/>
        <v>0</v>
      </c>
      <c r="I110" s="27"/>
      <c r="J110" s="44">
        <f t="shared" si="18"/>
        <v>0</v>
      </c>
      <c r="K110" s="27"/>
      <c r="L110" s="44">
        <f t="shared" si="19"/>
        <v>0</v>
      </c>
      <c r="M110" s="27"/>
      <c r="N110" s="44">
        <f t="shared" si="13"/>
        <v>0</v>
      </c>
      <c r="O110" s="27"/>
      <c r="P110" s="44">
        <f t="shared" si="14"/>
        <v>0</v>
      </c>
      <c r="Q110" s="27"/>
      <c r="R110" s="44">
        <f t="shared" si="15"/>
        <v>0</v>
      </c>
      <c r="S110" s="27"/>
      <c r="T110" s="44">
        <f t="shared" si="16"/>
        <v>0</v>
      </c>
    </row>
    <row r="111" spans="1:20" ht="66.75" hidden="1" customHeight="1">
      <c r="A111" s="5" t="s">
        <v>0</v>
      </c>
      <c r="B111" s="5" t="s">
        <v>213</v>
      </c>
      <c r="C111" s="5" t="s">
        <v>2</v>
      </c>
      <c r="D111" s="5" t="s">
        <v>57</v>
      </c>
      <c r="E111" s="12" t="s">
        <v>84</v>
      </c>
      <c r="F111" s="10">
        <f>F112</f>
        <v>0</v>
      </c>
      <c r="G111" s="10"/>
      <c r="H111" s="44">
        <f t="shared" si="17"/>
        <v>0</v>
      </c>
      <c r="I111" s="10"/>
      <c r="J111" s="44">
        <f t="shared" si="18"/>
        <v>0</v>
      </c>
      <c r="K111" s="10"/>
      <c r="L111" s="44">
        <f t="shared" si="19"/>
        <v>0</v>
      </c>
      <c r="M111" s="10"/>
      <c r="N111" s="44">
        <f t="shared" si="13"/>
        <v>0</v>
      </c>
      <c r="O111" s="10"/>
      <c r="P111" s="44">
        <f t="shared" si="14"/>
        <v>0</v>
      </c>
      <c r="Q111" s="10"/>
      <c r="R111" s="44">
        <f t="shared" si="15"/>
        <v>0</v>
      </c>
      <c r="S111" s="10"/>
      <c r="T111" s="44">
        <f t="shared" si="16"/>
        <v>0</v>
      </c>
    </row>
    <row r="112" spans="1:20" ht="64.5" hidden="1" customHeight="1">
      <c r="A112" s="7" t="s">
        <v>26</v>
      </c>
      <c r="B112" s="7" t="s">
        <v>214</v>
      </c>
      <c r="C112" s="7" t="s">
        <v>2</v>
      </c>
      <c r="D112" s="7" t="s">
        <v>57</v>
      </c>
      <c r="E112" s="16" t="s">
        <v>85</v>
      </c>
      <c r="F112" s="27"/>
      <c r="G112" s="27"/>
      <c r="H112" s="44">
        <f t="shared" si="17"/>
        <v>0</v>
      </c>
      <c r="I112" s="27"/>
      <c r="J112" s="44">
        <f t="shared" si="18"/>
        <v>0</v>
      </c>
      <c r="K112" s="27"/>
      <c r="L112" s="44">
        <f t="shared" si="19"/>
        <v>0</v>
      </c>
      <c r="M112" s="27"/>
      <c r="N112" s="44">
        <f t="shared" si="13"/>
        <v>0</v>
      </c>
      <c r="O112" s="27"/>
      <c r="P112" s="44">
        <f t="shared" si="14"/>
        <v>0</v>
      </c>
      <c r="Q112" s="27"/>
      <c r="R112" s="44">
        <f t="shared" si="15"/>
        <v>0</v>
      </c>
      <c r="S112" s="27"/>
      <c r="T112" s="44">
        <f t="shared" si="16"/>
        <v>0</v>
      </c>
    </row>
    <row r="113" spans="1:20" ht="78.75">
      <c r="A113" s="5" t="s">
        <v>0</v>
      </c>
      <c r="B113" s="5" t="s">
        <v>215</v>
      </c>
      <c r="C113" s="5" t="s">
        <v>2</v>
      </c>
      <c r="D113" s="5" t="s">
        <v>57</v>
      </c>
      <c r="E113" s="12" t="s">
        <v>173</v>
      </c>
      <c r="F113" s="10">
        <f>F114</f>
        <v>3135.6</v>
      </c>
      <c r="G113" s="10">
        <f>G114</f>
        <v>0</v>
      </c>
      <c r="H113" s="46">
        <f t="shared" si="17"/>
        <v>3135.6</v>
      </c>
      <c r="I113" s="10">
        <f>I114</f>
        <v>0</v>
      </c>
      <c r="J113" s="46">
        <f t="shared" si="18"/>
        <v>3135.6</v>
      </c>
      <c r="K113" s="10">
        <f>K114</f>
        <v>0</v>
      </c>
      <c r="L113" s="46">
        <f t="shared" si="19"/>
        <v>3135.6</v>
      </c>
      <c r="M113" s="10">
        <f>M114</f>
        <v>0</v>
      </c>
      <c r="N113" s="46">
        <f t="shared" si="13"/>
        <v>3135.6</v>
      </c>
      <c r="O113" s="10">
        <f>O114</f>
        <v>0</v>
      </c>
      <c r="P113" s="46">
        <f t="shared" si="14"/>
        <v>3135.6</v>
      </c>
      <c r="Q113" s="10">
        <f>Q114</f>
        <v>0</v>
      </c>
      <c r="R113" s="46">
        <f t="shared" si="15"/>
        <v>3135.6</v>
      </c>
      <c r="S113" s="10">
        <f>S114</f>
        <v>-217.6</v>
      </c>
      <c r="T113" s="46">
        <f t="shared" si="16"/>
        <v>2918</v>
      </c>
    </row>
    <row r="114" spans="1:20" ht="78.75">
      <c r="A114" s="7" t="s">
        <v>26</v>
      </c>
      <c r="B114" s="7" t="s">
        <v>216</v>
      </c>
      <c r="C114" s="7" t="s">
        <v>2</v>
      </c>
      <c r="D114" s="7" t="s">
        <v>57</v>
      </c>
      <c r="E114" s="16" t="s">
        <v>174</v>
      </c>
      <c r="F114" s="11">
        <v>3135.6</v>
      </c>
      <c r="G114" s="11"/>
      <c r="H114" s="44">
        <f t="shared" si="17"/>
        <v>3135.6</v>
      </c>
      <c r="I114" s="11"/>
      <c r="J114" s="44">
        <f t="shared" si="18"/>
        <v>3135.6</v>
      </c>
      <c r="K114" s="11"/>
      <c r="L114" s="44">
        <f t="shared" si="19"/>
        <v>3135.6</v>
      </c>
      <c r="M114" s="11"/>
      <c r="N114" s="44">
        <f t="shared" si="13"/>
        <v>3135.6</v>
      </c>
      <c r="O114" s="11"/>
      <c r="P114" s="44">
        <f t="shared" si="14"/>
        <v>3135.6</v>
      </c>
      <c r="Q114" s="11"/>
      <c r="R114" s="44">
        <f t="shared" si="15"/>
        <v>3135.6</v>
      </c>
      <c r="S114" s="11">
        <v>-217.6</v>
      </c>
      <c r="T114" s="44">
        <f t="shared" si="16"/>
        <v>2918</v>
      </c>
    </row>
    <row r="115" spans="1:20" ht="47.25">
      <c r="A115" s="21" t="s">
        <v>0</v>
      </c>
      <c r="B115" s="21" t="s">
        <v>199</v>
      </c>
      <c r="C115" s="21" t="s">
        <v>2</v>
      </c>
      <c r="D115" s="21" t="s">
        <v>57</v>
      </c>
      <c r="E115" s="12" t="s">
        <v>66</v>
      </c>
      <c r="F115" s="13">
        <f>F116</f>
        <v>379.6</v>
      </c>
      <c r="G115" s="13">
        <f>G116</f>
        <v>0</v>
      </c>
      <c r="H115" s="46">
        <f t="shared" si="17"/>
        <v>379.6</v>
      </c>
      <c r="I115" s="13">
        <f>I116</f>
        <v>0</v>
      </c>
      <c r="J115" s="46">
        <f t="shared" si="18"/>
        <v>379.6</v>
      </c>
      <c r="K115" s="13">
        <f>K116</f>
        <v>0</v>
      </c>
      <c r="L115" s="46">
        <f t="shared" si="19"/>
        <v>379.6</v>
      </c>
      <c r="M115" s="13">
        <f>M116</f>
        <v>0</v>
      </c>
      <c r="N115" s="46">
        <f t="shared" si="13"/>
        <v>379.6</v>
      </c>
      <c r="O115" s="13">
        <f>O116</f>
        <v>0</v>
      </c>
      <c r="P115" s="46">
        <f t="shared" si="14"/>
        <v>379.6</v>
      </c>
      <c r="Q115" s="13">
        <f>Q116</f>
        <v>0</v>
      </c>
      <c r="R115" s="46">
        <f t="shared" si="15"/>
        <v>379.6</v>
      </c>
      <c r="S115" s="13">
        <f>S116</f>
        <v>0</v>
      </c>
      <c r="T115" s="46">
        <f t="shared" si="16"/>
        <v>379.6</v>
      </c>
    </row>
    <row r="116" spans="1:20" ht="46.5" customHeight="1">
      <c r="A116" s="33" t="s">
        <v>56</v>
      </c>
      <c r="B116" s="33" t="s">
        <v>200</v>
      </c>
      <c r="C116" s="33" t="s">
        <v>2</v>
      </c>
      <c r="D116" s="33" t="s">
        <v>57</v>
      </c>
      <c r="E116" s="16" t="s">
        <v>67</v>
      </c>
      <c r="F116" s="17">
        <v>379.6</v>
      </c>
      <c r="G116" s="17"/>
      <c r="H116" s="44">
        <f t="shared" si="17"/>
        <v>379.6</v>
      </c>
      <c r="I116" s="17"/>
      <c r="J116" s="44">
        <f t="shared" si="18"/>
        <v>379.6</v>
      </c>
      <c r="K116" s="17"/>
      <c r="L116" s="44">
        <f t="shared" si="19"/>
        <v>379.6</v>
      </c>
      <c r="M116" s="17"/>
      <c r="N116" s="44">
        <f t="shared" si="13"/>
        <v>379.6</v>
      </c>
      <c r="O116" s="17"/>
      <c r="P116" s="44">
        <f t="shared" si="14"/>
        <v>379.6</v>
      </c>
      <c r="Q116" s="17"/>
      <c r="R116" s="44">
        <f t="shared" si="15"/>
        <v>379.6</v>
      </c>
      <c r="S116" s="17"/>
      <c r="T116" s="44">
        <f t="shared" si="16"/>
        <v>379.6</v>
      </c>
    </row>
    <row r="117" spans="1:20" ht="63">
      <c r="A117" s="21" t="s">
        <v>0</v>
      </c>
      <c r="B117" s="21" t="s">
        <v>195</v>
      </c>
      <c r="C117" s="21" t="s">
        <v>2</v>
      </c>
      <c r="D117" s="21" t="s">
        <v>57</v>
      </c>
      <c r="E117" s="12" t="s">
        <v>196</v>
      </c>
      <c r="F117" s="17"/>
      <c r="G117" s="17"/>
      <c r="H117" s="51">
        <f t="shared" si="17"/>
        <v>0</v>
      </c>
      <c r="I117" s="17"/>
      <c r="J117" s="52">
        <f t="shared" si="18"/>
        <v>0</v>
      </c>
      <c r="K117" s="13">
        <f t="shared" ref="K117:T117" si="20">K118</f>
        <v>0.21</v>
      </c>
      <c r="L117" s="52">
        <f t="shared" si="20"/>
        <v>0.21</v>
      </c>
      <c r="M117" s="13">
        <f t="shared" si="20"/>
        <v>0</v>
      </c>
      <c r="N117" s="52">
        <f t="shared" si="20"/>
        <v>0.21</v>
      </c>
      <c r="O117" s="13">
        <f t="shared" si="20"/>
        <v>0</v>
      </c>
      <c r="P117" s="52">
        <f t="shared" si="20"/>
        <v>0.21</v>
      </c>
      <c r="Q117" s="13">
        <f t="shared" si="20"/>
        <v>0</v>
      </c>
      <c r="R117" s="52">
        <f t="shared" si="20"/>
        <v>0.21</v>
      </c>
      <c r="S117" s="13">
        <f t="shared" si="20"/>
        <v>0</v>
      </c>
      <c r="T117" s="52">
        <f t="shared" si="20"/>
        <v>0.21</v>
      </c>
    </row>
    <row r="118" spans="1:20" ht="78.75">
      <c r="A118" s="33" t="s">
        <v>26</v>
      </c>
      <c r="B118" s="33" t="s">
        <v>198</v>
      </c>
      <c r="C118" s="33" t="s">
        <v>2</v>
      </c>
      <c r="D118" s="33" t="s">
        <v>57</v>
      </c>
      <c r="E118" s="16" t="s">
        <v>197</v>
      </c>
      <c r="F118" s="17"/>
      <c r="G118" s="17"/>
      <c r="H118" s="51">
        <f t="shared" si="17"/>
        <v>0</v>
      </c>
      <c r="I118" s="17"/>
      <c r="J118" s="51">
        <f t="shared" si="18"/>
        <v>0</v>
      </c>
      <c r="K118" s="17">
        <v>0.21</v>
      </c>
      <c r="L118" s="51">
        <f t="shared" si="19"/>
        <v>0.21</v>
      </c>
      <c r="M118" s="17"/>
      <c r="N118" s="51">
        <f t="shared" ref="N118:N135" si="21">L118+M118</f>
        <v>0.21</v>
      </c>
      <c r="O118" s="17"/>
      <c r="P118" s="51">
        <f t="shared" ref="P118:P136" si="22">N118+O118</f>
        <v>0.21</v>
      </c>
      <c r="Q118" s="17"/>
      <c r="R118" s="51">
        <f t="shared" ref="R118:R136" si="23">P118+Q118</f>
        <v>0.21</v>
      </c>
      <c r="S118" s="17"/>
      <c r="T118" s="51">
        <f t="shared" ref="T118:T136" si="24">R118+S118</f>
        <v>0.21</v>
      </c>
    </row>
    <row r="119" spans="1:20" ht="63">
      <c r="A119" s="21" t="s">
        <v>0</v>
      </c>
      <c r="B119" s="21" t="s">
        <v>219</v>
      </c>
      <c r="C119" s="21" t="s">
        <v>2</v>
      </c>
      <c r="D119" s="21" t="s">
        <v>57</v>
      </c>
      <c r="E119" s="12" t="s">
        <v>220</v>
      </c>
      <c r="F119" s="13">
        <f>F120</f>
        <v>430.2</v>
      </c>
      <c r="G119" s="13">
        <f>G120</f>
        <v>0</v>
      </c>
      <c r="H119" s="46">
        <f t="shared" si="17"/>
        <v>430.2</v>
      </c>
      <c r="I119" s="13">
        <f>I120</f>
        <v>0</v>
      </c>
      <c r="J119" s="46">
        <f t="shared" si="18"/>
        <v>430.2</v>
      </c>
      <c r="K119" s="13">
        <f>K120</f>
        <v>-0.06</v>
      </c>
      <c r="L119" s="46">
        <f t="shared" si="19"/>
        <v>430.14</v>
      </c>
      <c r="M119" s="13">
        <f>M120</f>
        <v>0</v>
      </c>
      <c r="N119" s="46">
        <f t="shared" si="21"/>
        <v>430.14</v>
      </c>
      <c r="O119" s="13">
        <f>O120</f>
        <v>0</v>
      </c>
      <c r="P119" s="46">
        <f t="shared" si="22"/>
        <v>430.14</v>
      </c>
      <c r="Q119" s="13">
        <f>Q120</f>
        <v>0.06</v>
      </c>
      <c r="R119" s="46">
        <f t="shared" si="23"/>
        <v>430.2</v>
      </c>
      <c r="S119" s="13">
        <f>S120</f>
        <v>-392.01299999999998</v>
      </c>
      <c r="T119" s="46">
        <f t="shared" si="24"/>
        <v>38.187000000000012</v>
      </c>
    </row>
    <row r="120" spans="1:20" ht="63">
      <c r="A120" s="33" t="s">
        <v>26</v>
      </c>
      <c r="B120" s="33" t="s">
        <v>221</v>
      </c>
      <c r="C120" s="33" t="s">
        <v>2</v>
      </c>
      <c r="D120" s="33" t="s">
        <v>57</v>
      </c>
      <c r="E120" s="16" t="s">
        <v>222</v>
      </c>
      <c r="F120" s="17">
        <v>430.2</v>
      </c>
      <c r="G120" s="17"/>
      <c r="H120" s="44">
        <f t="shared" si="17"/>
        <v>430.2</v>
      </c>
      <c r="I120" s="17"/>
      <c r="J120" s="44">
        <f t="shared" si="18"/>
        <v>430.2</v>
      </c>
      <c r="K120" s="17">
        <v>-0.06</v>
      </c>
      <c r="L120" s="44">
        <f t="shared" si="19"/>
        <v>430.14</v>
      </c>
      <c r="M120" s="17"/>
      <c r="N120" s="44">
        <f t="shared" si="21"/>
        <v>430.14</v>
      </c>
      <c r="O120" s="17"/>
      <c r="P120" s="44">
        <f t="shared" si="22"/>
        <v>430.14</v>
      </c>
      <c r="Q120" s="17">
        <v>0.06</v>
      </c>
      <c r="R120" s="44">
        <f t="shared" si="23"/>
        <v>430.2</v>
      </c>
      <c r="S120" s="17">
        <v>-392.01299999999998</v>
      </c>
      <c r="T120" s="44">
        <f t="shared" si="24"/>
        <v>38.187000000000012</v>
      </c>
    </row>
    <row r="121" spans="1:20" ht="63">
      <c r="A121" s="21" t="s">
        <v>0</v>
      </c>
      <c r="B121" s="21" t="s">
        <v>223</v>
      </c>
      <c r="C121" s="21" t="s">
        <v>2</v>
      </c>
      <c r="D121" s="21" t="s">
        <v>57</v>
      </c>
      <c r="E121" s="12" t="s">
        <v>226</v>
      </c>
      <c r="F121" s="13">
        <f>F122</f>
        <v>1290.9000000000001</v>
      </c>
      <c r="G121" s="13">
        <f>G122</f>
        <v>3483.9</v>
      </c>
      <c r="H121" s="46">
        <f t="shared" si="17"/>
        <v>4774.8</v>
      </c>
      <c r="I121" s="13">
        <f>I122</f>
        <v>0</v>
      </c>
      <c r="J121" s="46">
        <f t="shared" si="18"/>
        <v>4774.8</v>
      </c>
      <c r="K121" s="13">
        <f>K122</f>
        <v>-29</v>
      </c>
      <c r="L121" s="46">
        <f t="shared" si="19"/>
        <v>4745.8</v>
      </c>
      <c r="M121" s="13">
        <f>M122</f>
        <v>0</v>
      </c>
      <c r="N121" s="46">
        <f t="shared" si="21"/>
        <v>4745.8</v>
      </c>
      <c r="O121" s="13">
        <f>O122</f>
        <v>0</v>
      </c>
      <c r="P121" s="46">
        <f t="shared" si="22"/>
        <v>4745.8</v>
      </c>
      <c r="Q121" s="13">
        <f>Q122</f>
        <v>0</v>
      </c>
      <c r="R121" s="46">
        <f t="shared" si="23"/>
        <v>4745.8</v>
      </c>
      <c r="S121" s="13">
        <f>S122</f>
        <v>-479.52300000000002</v>
      </c>
      <c r="T121" s="46">
        <f t="shared" si="24"/>
        <v>4266.277</v>
      </c>
    </row>
    <row r="122" spans="1:20" ht="48.75" customHeight="1">
      <c r="A122" s="33" t="s">
        <v>26</v>
      </c>
      <c r="B122" s="33" t="s">
        <v>224</v>
      </c>
      <c r="C122" s="33" t="s">
        <v>2</v>
      </c>
      <c r="D122" s="33" t="s">
        <v>57</v>
      </c>
      <c r="E122" s="16" t="s">
        <v>225</v>
      </c>
      <c r="F122" s="17">
        <v>1290.9000000000001</v>
      </c>
      <c r="G122" s="17">
        <v>3483.9</v>
      </c>
      <c r="H122" s="44">
        <f t="shared" si="17"/>
        <v>4774.8</v>
      </c>
      <c r="I122" s="17"/>
      <c r="J122" s="44">
        <f t="shared" si="18"/>
        <v>4774.8</v>
      </c>
      <c r="K122" s="17">
        <v>-29</v>
      </c>
      <c r="L122" s="44">
        <f t="shared" si="19"/>
        <v>4745.8</v>
      </c>
      <c r="M122" s="17"/>
      <c r="N122" s="44">
        <f t="shared" si="21"/>
        <v>4745.8</v>
      </c>
      <c r="O122" s="17"/>
      <c r="P122" s="44">
        <f t="shared" si="22"/>
        <v>4745.8</v>
      </c>
      <c r="Q122" s="17"/>
      <c r="R122" s="44">
        <f t="shared" si="23"/>
        <v>4745.8</v>
      </c>
      <c r="S122" s="17">
        <v>-479.52300000000002</v>
      </c>
      <c r="T122" s="44">
        <f t="shared" si="24"/>
        <v>4266.277</v>
      </c>
    </row>
    <row r="123" spans="1:20" ht="15.75">
      <c r="A123" s="5" t="s">
        <v>0</v>
      </c>
      <c r="B123" s="5" t="s">
        <v>217</v>
      </c>
      <c r="C123" s="5" t="s">
        <v>2</v>
      </c>
      <c r="D123" s="5" t="s">
        <v>57</v>
      </c>
      <c r="E123" s="12" t="s">
        <v>86</v>
      </c>
      <c r="F123" s="10">
        <f>F124+F125</f>
        <v>30949.3</v>
      </c>
      <c r="G123" s="10">
        <f>G124+G125</f>
        <v>-399.29999999999927</v>
      </c>
      <c r="H123" s="46">
        <f t="shared" si="17"/>
        <v>30550</v>
      </c>
      <c r="I123" s="10">
        <f>I124+I125</f>
        <v>0</v>
      </c>
      <c r="J123" s="46">
        <f t="shared" si="18"/>
        <v>30550</v>
      </c>
      <c r="K123" s="10">
        <f>K124+K125</f>
        <v>0</v>
      </c>
      <c r="L123" s="46">
        <f t="shared" si="19"/>
        <v>30550</v>
      </c>
      <c r="M123" s="10">
        <f>M124+M125+M136</f>
        <v>0</v>
      </c>
      <c r="N123" s="46">
        <f t="shared" si="21"/>
        <v>30550</v>
      </c>
      <c r="O123" s="10">
        <f>O124+O125+O136</f>
        <v>0</v>
      </c>
      <c r="P123" s="46">
        <f t="shared" si="22"/>
        <v>30550</v>
      </c>
      <c r="Q123" s="10">
        <f>Q124+Q125+Q136</f>
        <v>48</v>
      </c>
      <c r="R123" s="46">
        <f t="shared" si="23"/>
        <v>30598</v>
      </c>
      <c r="S123" s="10">
        <f>S124+S125+S136</f>
        <v>-101</v>
      </c>
      <c r="T123" s="46">
        <f t="shared" si="24"/>
        <v>30497</v>
      </c>
    </row>
    <row r="124" spans="1:20" ht="18.75" customHeight="1">
      <c r="A124" s="7" t="s">
        <v>34</v>
      </c>
      <c r="B124" s="7" t="s">
        <v>218</v>
      </c>
      <c r="C124" s="7" t="s">
        <v>2</v>
      </c>
      <c r="D124" s="7" t="s">
        <v>57</v>
      </c>
      <c r="E124" s="16" t="s">
        <v>87</v>
      </c>
      <c r="F124" s="11">
        <v>26109</v>
      </c>
      <c r="G124" s="11">
        <v>-14557</v>
      </c>
      <c r="H124" s="44">
        <f t="shared" si="17"/>
        <v>11552</v>
      </c>
      <c r="I124" s="11"/>
      <c r="J124" s="44">
        <f t="shared" si="18"/>
        <v>11552</v>
      </c>
      <c r="K124" s="11"/>
      <c r="L124" s="44">
        <f t="shared" si="19"/>
        <v>11552</v>
      </c>
      <c r="M124" s="11">
        <v>-4968.78</v>
      </c>
      <c r="N124" s="44">
        <f t="shared" si="21"/>
        <v>6583.22</v>
      </c>
      <c r="O124" s="11"/>
      <c r="P124" s="44">
        <f t="shared" si="22"/>
        <v>6583.22</v>
      </c>
      <c r="Q124" s="11"/>
      <c r="R124" s="44">
        <f t="shared" si="23"/>
        <v>6583.22</v>
      </c>
      <c r="S124" s="11"/>
      <c r="T124" s="44">
        <f t="shared" si="24"/>
        <v>6583.22</v>
      </c>
    </row>
    <row r="125" spans="1:20" ht="14.25" customHeight="1">
      <c r="A125" s="7" t="s">
        <v>35</v>
      </c>
      <c r="B125" s="7" t="s">
        <v>218</v>
      </c>
      <c r="C125" s="7" t="s">
        <v>2</v>
      </c>
      <c r="D125" s="7" t="s">
        <v>57</v>
      </c>
      <c r="E125" s="16" t="s">
        <v>87</v>
      </c>
      <c r="F125" s="11">
        <v>4840.3</v>
      </c>
      <c r="G125" s="11">
        <v>14157.7</v>
      </c>
      <c r="H125" s="44">
        <f t="shared" si="17"/>
        <v>18998</v>
      </c>
      <c r="I125" s="11"/>
      <c r="J125" s="44">
        <f t="shared" si="18"/>
        <v>18998</v>
      </c>
      <c r="K125" s="11"/>
      <c r="L125" s="44">
        <f t="shared" si="19"/>
        <v>18998</v>
      </c>
      <c r="M125" s="11"/>
      <c r="N125" s="44">
        <f t="shared" si="21"/>
        <v>18998</v>
      </c>
      <c r="O125" s="11"/>
      <c r="P125" s="44">
        <f t="shared" si="22"/>
        <v>18998</v>
      </c>
      <c r="Q125" s="11">
        <v>48</v>
      </c>
      <c r="R125" s="44">
        <f t="shared" si="23"/>
        <v>19046</v>
      </c>
      <c r="S125" s="11">
        <v>-280</v>
      </c>
      <c r="T125" s="44">
        <f t="shared" si="24"/>
        <v>18766</v>
      </c>
    </row>
    <row r="126" spans="1:20" ht="15.75" hidden="1">
      <c r="A126" s="5" t="s">
        <v>0</v>
      </c>
      <c r="B126" s="5" t="s">
        <v>88</v>
      </c>
      <c r="C126" s="5" t="s">
        <v>2</v>
      </c>
      <c r="D126" s="5" t="s">
        <v>57</v>
      </c>
      <c r="E126" s="12" t="s">
        <v>89</v>
      </c>
      <c r="F126" s="10">
        <f>F127</f>
        <v>0</v>
      </c>
      <c r="G126" s="10"/>
      <c r="H126" s="44">
        <f t="shared" si="17"/>
        <v>0</v>
      </c>
      <c r="I126" s="10"/>
      <c r="J126" s="44">
        <f t="shared" si="18"/>
        <v>0</v>
      </c>
      <c r="K126" s="10"/>
      <c r="L126" s="44">
        <f t="shared" si="19"/>
        <v>0</v>
      </c>
      <c r="M126" s="10"/>
      <c r="N126" s="44">
        <f t="shared" si="21"/>
        <v>0</v>
      </c>
      <c r="O126" s="10"/>
      <c r="P126" s="44">
        <f t="shared" si="22"/>
        <v>0</v>
      </c>
      <c r="Q126" s="10"/>
      <c r="R126" s="44">
        <f t="shared" si="23"/>
        <v>0</v>
      </c>
      <c r="S126" s="10"/>
      <c r="T126" s="44">
        <f t="shared" si="24"/>
        <v>0</v>
      </c>
    </row>
    <row r="127" spans="1:20" ht="78.75" hidden="1">
      <c r="A127" s="5" t="s">
        <v>0</v>
      </c>
      <c r="B127" s="5" t="s">
        <v>138</v>
      </c>
      <c r="C127" s="5" t="s">
        <v>2</v>
      </c>
      <c r="D127" s="5" t="s">
        <v>57</v>
      </c>
      <c r="E127" s="12" t="s">
        <v>139</v>
      </c>
      <c r="F127" s="10">
        <f>F128</f>
        <v>0</v>
      </c>
      <c r="G127" s="10"/>
      <c r="H127" s="44">
        <f t="shared" si="17"/>
        <v>0</v>
      </c>
      <c r="I127" s="10"/>
      <c r="J127" s="44">
        <f t="shared" si="18"/>
        <v>0</v>
      </c>
      <c r="K127" s="10"/>
      <c r="L127" s="44">
        <f t="shared" si="19"/>
        <v>0</v>
      </c>
      <c r="M127" s="10"/>
      <c r="N127" s="44">
        <f t="shared" si="21"/>
        <v>0</v>
      </c>
      <c r="O127" s="10"/>
      <c r="P127" s="44">
        <f t="shared" si="22"/>
        <v>0</v>
      </c>
      <c r="Q127" s="10"/>
      <c r="R127" s="44">
        <f t="shared" si="23"/>
        <v>0</v>
      </c>
      <c r="S127" s="10"/>
      <c r="T127" s="44">
        <f t="shared" si="24"/>
        <v>0</v>
      </c>
    </row>
    <row r="128" spans="1:20" ht="78.75" hidden="1">
      <c r="A128" s="7" t="s">
        <v>26</v>
      </c>
      <c r="B128" s="7" t="s">
        <v>140</v>
      </c>
      <c r="C128" s="7" t="s">
        <v>2</v>
      </c>
      <c r="D128" s="7" t="s">
        <v>57</v>
      </c>
      <c r="E128" s="16" t="s">
        <v>178</v>
      </c>
      <c r="F128" s="11"/>
      <c r="G128" s="11"/>
      <c r="H128" s="44">
        <f t="shared" si="17"/>
        <v>0</v>
      </c>
      <c r="I128" s="11"/>
      <c r="J128" s="44">
        <f t="shared" si="18"/>
        <v>0</v>
      </c>
      <c r="K128" s="11"/>
      <c r="L128" s="44">
        <f t="shared" si="19"/>
        <v>0</v>
      </c>
      <c r="M128" s="11"/>
      <c r="N128" s="44">
        <f t="shared" si="21"/>
        <v>0</v>
      </c>
      <c r="O128" s="11"/>
      <c r="P128" s="44">
        <f t="shared" si="22"/>
        <v>0</v>
      </c>
      <c r="Q128" s="11"/>
      <c r="R128" s="44">
        <f t="shared" si="23"/>
        <v>0</v>
      </c>
      <c r="S128" s="11"/>
      <c r="T128" s="44">
        <f t="shared" si="24"/>
        <v>0</v>
      </c>
    </row>
    <row r="129" spans="1:20" ht="77.25" hidden="1" customHeight="1">
      <c r="A129" s="5" t="s">
        <v>0</v>
      </c>
      <c r="B129" s="5" t="s">
        <v>90</v>
      </c>
      <c r="C129" s="5" t="s">
        <v>2</v>
      </c>
      <c r="D129" s="5" t="s">
        <v>57</v>
      </c>
      <c r="E129" s="12" t="s">
        <v>91</v>
      </c>
      <c r="F129" s="11" t="e">
        <f>#REF!+#REF!</f>
        <v>#REF!</v>
      </c>
      <c r="G129" s="11"/>
      <c r="H129" s="44" t="e">
        <f t="shared" si="17"/>
        <v>#REF!</v>
      </c>
      <c r="I129" s="11"/>
      <c r="J129" s="44" t="e">
        <f t="shared" si="18"/>
        <v>#REF!</v>
      </c>
      <c r="K129" s="11"/>
      <c r="L129" s="44" t="e">
        <f t="shared" si="19"/>
        <v>#REF!</v>
      </c>
      <c r="M129" s="11"/>
      <c r="N129" s="44" t="e">
        <f t="shared" si="21"/>
        <v>#REF!</v>
      </c>
      <c r="O129" s="11"/>
      <c r="P129" s="44" t="e">
        <f t="shared" si="22"/>
        <v>#REF!</v>
      </c>
      <c r="Q129" s="11"/>
      <c r="R129" s="44" t="e">
        <f t="shared" si="23"/>
        <v>#REF!</v>
      </c>
      <c r="S129" s="11"/>
      <c r="T129" s="44" t="e">
        <f t="shared" si="24"/>
        <v>#REF!</v>
      </c>
    </row>
    <row r="130" spans="1:20" ht="47.25" hidden="1">
      <c r="A130" s="7" t="s">
        <v>63</v>
      </c>
      <c r="B130" s="7" t="s">
        <v>92</v>
      </c>
      <c r="C130" s="7" t="s">
        <v>2</v>
      </c>
      <c r="D130" s="7" t="s">
        <v>57</v>
      </c>
      <c r="E130" s="16" t="s">
        <v>93</v>
      </c>
      <c r="F130" s="11" t="e">
        <f>#REF!+#REF!</f>
        <v>#REF!</v>
      </c>
      <c r="G130" s="11"/>
      <c r="H130" s="44" t="e">
        <f t="shared" si="17"/>
        <v>#REF!</v>
      </c>
      <c r="I130" s="11"/>
      <c r="J130" s="44" t="e">
        <f t="shared" si="18"/>
        <v>#REF!</v>
      </c>
      <c r="K130" s="11"/>
      <c r="L130" s="44" t="e">
        <f t="shared" si="19"/>
        <v>#REF!</v>
      </c>
      <c r="M130" s="11"/>
      <c r="N130" s="44" t="e">
        <f t="shared" si="21"/>
        <v>#REF!</v>
      </c>
      <c r="O130" s="11"/>
      <c r="P130" s="44" t="e">
        <f t="shared" si="22"/>
        <v>#REF!</v>
      </c>
      <c r="Q130" s="11"/>
      <c r="R130" s="44" t="e">
        <f t="shared" si="23"/>
        <v>#REF!</v>
      </c>
      <c r="S130" s="11"/>
      <c r="T130" s="44" t="e">
        <f t="shared" si="24"/>
        <v>#REF!</v>
      </c>
    </row>
    <row r="131" spans="1:20" ht="31.5" hidden="1">
      <c r="A131" s="5" t="s">
        <v>0</v>
      </c>
      <c r="B131" s="5" t="s">
        <v>162</v>
      </c>
      <c r="C131" s="5" t="s">
        <v>2</v>
      </c>
      <c r="D131" s="5" t="s">
        <v>57</v>
      </c>
      <c r="E131" s="12" t="s">
        <v>163</v>
      </c>
      <c r="F131" s="11" t="e">
        <f>#REF!+#REF!</f>
        <v>#REF!</v>
      </c>
      <c r="G131" s="11"/>
      <c r="H131" s="44" t="e">
        <f t="shared" si="17"/>
        <v>#REF!</v>
      </c>
      <c r="I131" s="11"/>
      <c r="J131" s="44" t="e">
        <f t="shared" si="18"/>
        <v>#REF!</v>
      </c>
      <c r="K131" s="11"/>
      <c r="L131" s="44" t="e">
        <f t="shared" si="19"/>
        <v>#REF!</v>
      </c>
      <c r="M131" s="11"/>
      <c r="N131" s="44" t="e">
        <f t="shared" si="21"/>
        <v>#REF!</v>
      </c>
      <c r="O131" s="11"/>
      <c r="P131" s="44" t="e">
        <f t="shared" si="22"/>
        <v>#REF!</v>
      </c>
      <c r="Q131" s="11"/>
      <c r="R131" s="44" t="e">
        <f t="shared" si="23"/>
        <v>#REF!</v>
      </c>
      <c r="S131" s="11"/>
      <c r="T131" s="44" t="e">
        <f t="shared" si="24"/>
        <v>#REF!</v>
      </c>
    </row>
    <row r="132" spans="1:20" ht="31.5" hidden="1">
      <c r="A132" s="7" t="s">
        <v>56</v>
      </c>
      <c r="B132" s="7" t="s">
        <v>164</v>
      </c>
      <c r="C132" s="7" t="s">
        <v>2</v>
      </c>
      <c r="D132" s="7" t="s">
        <v>57</v>
      </c>
      <c r="E132" s="16" t="s">
        <v>165</v>
      </c>
      <c r="F132" s="11" t="e">
        <f>#REF!+#REF!</f>
        <v>#REF!</v>
      </c>
      <c r="G132" s="11"/>
      <c r="H132" s="44" t="e">
        <f t="shared" si="17"/>
        <v>#REF!</v>
      </c>
      <c r="I132" s="11"/>
      <c r="J132" s="44" t="e">
        <f t="shared" si="18"/>
        <v>#REF!</v>
      </c>
      <c r="K132" s="11"/>
      <c r="L132" s="44" t="e">
        <f t="shared" si="19"/>
        <v>#REF!</v>
      </c>
      <c r="M132" s="11"/>
      <c r="N132" s="44" t="e">
        <f t="shared" si="21"/>
        <v>#REF!</v>
      </c>
      <c r="O132" s="11"/>
      <c r="P132" s="44" t="e">
        <f t="shared" si="22"/>
        <v>#REF!</v>
      </c>
      <c r="Q132" s="11"/>
      <c r="R132" s="44" t="e">
        <f t="shared" si="23"/>
        <v>#REF!</v>
      </c>
      <c r="S132" s="11"/>
      <c r="T132" s="44" t="e">
        <f t="shared" si="24"/>
        <v>#REF!</v>
      </c>
    </row>
    <row r="133" spans="1:20" ht="31.5" hidden="1">
      <c r="A133" s="5" t="s">
        <v>0</v>
      </c>
      <c r="B133" s="5" t="s">
        <v>145</v>
      </c>
      <c r="C133" s="5" t="s">
        <v>2</v>
      </c>
      <c r="D133" s="5" t="s">
        <v>0</v>
      </c>
      <c r="E133" s="12" t="s">
        <v>146</v>
      </c>
      <c r="F133" s="11" t="e">
        <f>#REF!+#REF!</f>
        <v>#REF!</v>
      </c>
      <c r="G133" s="11"/>
      <c r="H133" s="44" t="e">
        <f t="shared" si="17"/>
        <v>#REF!</v>
      </c>
      <c r="I133" s="11"/>
      <c r="J133" s="44" t="e">
        <f t="shared" si="18"/>
        <v>#REF!</v>
      </c>
      <c r="K133" s="11"/>
      <c r="L133" s="44" t="e">
        <f t="shared" si="19"/>
        <v>#REF!</v>
      </c>
      <c r="M133" s="11"/>
      <c r="N133" s="44" t="e">
        <f t="shared" si="21"/>
        <v>#REF!</v>
      </c>
      <c r="O133" s="11"/>
      <c r="P133" s="44" t="e">
        <f t="shared" si="22"/>
        <v>#REF!</v>
      </c>
      <c r="Q133" s="11"/>
      <c r="R133" s="44" t="e">
        <f t="shared" si="23"/>
        <v>#REF!</v>
      </c>
      <c r="S133" s="11"/>
      <c r="T133" s="44" t="e">
        <f t="shared" si="24"/>
        <v>#REF!</v>
      </c>
    </row>
    <row r="134" spans="1:20" ht="31.5" hidden="1">
      <c r="A134" s="7" t="s">
        <v>26</v>
      </c>
      <c r="B134" s="7" t="s">
        <v>148</v>
      </c>
      <c r="C134" s="7" t="s">
        <v>2</v>
      </c>
      <c r="D134" s="7" t="s">
        <v>147</v>
      </c>
      <c r="E134" s="16" t="s">
        <v>149</v>
      </c>
      <c r="F134" s="11" t="e">
        <f>#REF!+#REF!</f>
        <v>#REF!</v>
      </c>
      <c r="G134" s="11"/>
      <c r="H134" s="44" t="e">
        <f t="shared" si="17"/>
        <v>#REF!</v>
      </c>
      <c r="I134" s="11"/>
      <c r="J134" s="44" t="e">
        <f t="shared" si="18"/>
        <v>#REF!</v>
      </c>
      <c r="K134" s="11"/>
      <c r="L134" s="44" t="e">
        <f t="shared" si="19"/>
        <v>#REF!</v>
      </c>
      <c r="M134" s="11"/>
      <c r="N134" s="44" t="e">
        <f t="shared" si="21"/>
        <v>#REF!</v>
      </c>
      <c r="O134" s="11"/>
      <c r="P134" s="44" t="e">
        <f t="shared" si="22"/>
        <v>#REF!</v>
      </c>
      <c r="Q134" s="11"/>
      <c r="R134" s="44" t="e">
        <f t="shared" si="23"/>
        <v>#REF!</v>
      </c>
      <c r="S134" s="11"/>
      <c r="T134" s="44" t="e">
        <f t="shared" si="24"/>
        <v>#REF!</v>
      </c>
    </row>
    <row r="135" spans="1:20" ht="45.75" hidden="1" customHeight="1">
      <c r="A135" s="7" t="s">
        <v>26</v>
      </c>
      <c r="B135" s="7" t="s">
        <v>150</v>
      </c>
      <c r="C135" s="7" t="s">
        <v>2</v>
      </c>
      <c r="D135" s="7" t="s">
        <v>147</v>
      </c>
      <c r="E135" s="16" t="s">
        <v>151</v>
      </c>
      <c r="F135" s="11" t="e">
        <f>#REF!+#REF!</f>
        <v>#REF!</v>
      </c>
      <c r="G135" s="11"/>
      <c r="H135" s="44" t="e">
        <f t="shared" si="17"/>
        <v>#REF!</v>
      </c>
      <c r="I135" s="11"/>
      <c r="J135" s="44" t="e">
        <f t="shared" si="18"/>
        <v>#REF!</v>
      </c>
      <c r="K135" s="11"/>
      <c r="L135" s="44" t="e">
        <f t="shared" si="19"/>
        <v>#REF!</v>
      </c>
      <c r="M135" s="11"/>
      <c r="N135" s="44" t="e">
        <f t="shared" si="21"/>
        <v>#REF!</v>
      </c>
      <c r="O135" s="11"/>
      <c r="P135" s="44" t="e">
        <f t="shared" si="22"/>
        <v>#REF!</v>
      </c>
      <c r="Q135" s="11"/>
      <c r="R135" s="44" t="e">
        <f t="shared" si="23"/>
        <v>#REF!</v>
      </c>
      <c r="S135" s="11"/>
      <c r="T135" s="44" t="e">
        <f t="shared" si="24"/>
        <v>#REF!</v>
      </c>
    </row>
    <row r="136" spans="1:20" ht="18" customHeight="1">
      <c r="A136" s="7" t="s">
        <v>26</v>
      </c>
      <c r="B136" s="7" t="s">
        <v>218</v>
      </c>
      <c r="C136" s="7" t="s">
        <v>2</v>
      </c>
      <c r="D136" s="7" t="s">
        <v>57</v>
      </c>
      <c r="E136" s="16" t="s">
        <v>87</v>
      </c>
      <c r="F136" s="11">
        <v>26109</v>
      </c>
      <c r="G136" s="11">
        <v>-14557</v>
      </c>
      <c r="H136" s="44">
        <f t="shared" ref="H136" si="25">F136+G136</f>
        <v>11552</v>
      </c>
      <c r="I136" s="11"/>
      <c r="J136" s="44">
        <f t="shared" ref="J136" si="26">H136+I136</f>
        <v>11552</v>
      </c>
      <c r="K136" s="11"/>
      <c r="L136" s="44">
        <v>0</v>
      </c>
      <c r="M136" s="11">
        <v>4968.78</v>
      </c>
      <c r="N136" s="44">
        <f t="shared" ref="N136" si="27">L136+M136</f>
        <v>4968.78</v>
      </c>
      <c r="O136" s="11"/>
      <c r="P136" s="44">
        <f t="shared" si="22"/>
        <v>4968.78</v>
      </c>
      <c r="Q136" s="11"/>
      <c r="R136" s="44">
        <f t="shared" si="23"/>
        <v>4968.78</v>
      </c>
      <c r="S136" s="11">
        <v>179</v>
      </c>
      <c r="T136" s="44">
        <f t="shared" si="24"/>
        <v>5147.78</v>
      </c>
    </row>
    <row r="137" spans="1:20" ht="15.75">
      <c r="A137" s="48" t="s">
        <v>0</v>
      </c>
      <c r="B137" s="48" t="s">
        <v>152</v>
      </c>
      <c r="C137" s="48" t="s">
        <v>2</v>
      </c>
      <c r="D137" s="48" t="s">
        <v>0</v>
      </c>
      <c r="E137" s="49" t="s">
        <v>153</v>
      </c>
      <c r="F137" s="26">
        <v>0</v>
      </c>
      <c r="G137" s="26">
        <f>G138</f>
        <v>55</v>
      </c>
      <c r="H137" s="50">
        <v>55</v>
      </c>
      <c r="I137" s="26">
        <f>I138</f>
        <v>0</v>
      </c>
      <c r="J137" s="50">
        <v>55</v>
      </c>
      <c r="K137" s="26">
        <f>K138</f>
        <v>0</v>
      </c>
      <c r="L137" s="50">
        <v>55</v>
      </c>
      <c r="M137" s="26">
        <f>M138</f>
        <v>0</v>
      </c>
      <c r="N137" s="50">
        <v>55</v>
      </c>
      <c r="O137" s="26">
        <f t="shared" ref="O137:T137" si="28">O138+O140</f>
        <v>400</v>
      </c>
      <c r="P137" s="26">
        <f t="shared" si="28"/>
        <v>455</v>
      </c>
      <c r="Q137" s="26">
        <f t="shared" si="28"/>
        <v>5</v>
      </c>
      <c r="R137" s="26">
        <f t="shared" si="28"/>
        <v>460</v>
      </c>
      <c r="S137" s="26">
        <f t="shared" si="28"/>
        <v>0</v>
      </c>
      <c r="T137" s="26">
        <f t="shared" si="28"/>
        <v>460</v>
      </c>
    </row>
    <row r="138" spans="1:20" ht="31.5">
      <c r="A138" s="7" t="s">
        <v>26</v>
      </c>
      <c r="B138" s="7" t="s">
        <v>154</v>
      </c>
      <c r="C138" s="7" t="s">
        <v>2</v>
      </c>
      <c r="D138" s="7" t="s">
        <v>147</v>
      </c>
      <c r="E138" s="16" t="s">
        <v>155</v>
      </c>
      <c r="F138" s="11">
        <v>0</v>
      </c>
      <c r="G138" s="11">
        <f>G139</f>
        <v>55</v>
      </c>
      <c r="H138" s="44">
        <v>55</v>
      </c>
      <c r="I138" s="11"/>
      <c r="J138" s="44">
        <v>55</v>
      </c>
      <c r="K138" s="11"/>
      <c r="L138" s="44">
        <v>55</v>
      </c>
      <c r="M138" s="11"/>
      <c r="N138" s="44">
        <v>55</v>
      </c>
      <c r="O138" s="11"/>
      <c r="P138" s="44">
        <v>55</v>
      </c>
      <c r="Q138" s="11"/>
      <c r="R138" s="44">
        <v>55</v>
      </c>
      <c r="S138" s="11"/>
      <c r="T138" s="44">
        <v>55</v>
      </c>
    </row>
    <row r="139" spans="1:20" ht="31.5">
      <c r="A139" s="7" t="s">
        <v>26</v>
      </c>
      <c r="B139" s="7" t="s">
        <v>156</v>
      </c>
      <c r="C139" s="7" t="s">
        <v>2</v>
      </c>
      <c r="D139" s="7" t="s">
        <v>147</v>
      </c>
      <c r="E139" s="16" t="s">
        <v>155</v>
      </c>
      <c r="F139" s="11">
        <v>0</v>
      </c>
      <c r="G139" s="11">
        <v>55</v>
      </c>
      <c r="H139" s="44">
        <v>55</v>
      </c>
      <c r="I139" s="11"/>
      <c r="J139" s="44">
        <v>55</v>
      </c>
      <c r="K139" s="11"/>
      <c r="L139" s="44">
        <v>55</v>
      </c>
      <c r="M139" s="11"/>
      <c r="N139" s="44">
        <v>55</v>
      </c>
      <c r="O139" s="11"/>
      <c r="P139" s="44">
        <v>55</v>
      </c>
      <c r="Q139" s="11"/>
      <c r="R139" s="44">
        <v>55</v>
      </c>
      <c r="S139" s="11"/>
      <c r="T139" s="44">
        <v>55</v>
      </c>
    </row>
    <row r="140" spans="1:20" ht="31.5">
      <c r="A140" s="7" t="s">
        <v>35</v>
      </c>
      <c r="B140" s="7" t="s">
        <v>156</v>
      </c>
      <c r="C140" s="7" t="s">
        <v>2</v>
      </c>
      <c r="D140" s="7" t="s">
        <v>147</v>
      </c>
      <c r="E140" s="16" t="s">
        <v>155</v>
      </c>
      <c r="F140" s="11"/>
      <c r="G140" s="11"/>
      <c r="H140" s="44"/>
      <c r="I140" s="11"/>
      <c r="J140" s="44"/>
      <c r="K140" s="11"/>
      <c r="L140" s="44"/>
      <c r="M140" s="11"/>
      <c r="N140" s="44">
        <v>0</v>
      </c>
      <c r="O140" s="11">
        <v>400</v>
      </c>
      <c r="P140" s="44">
        <f>O140+N140</f>
        <v>400</v>
      </c>
      <c r="Q140" s="11">
        <v>5</v>
      </c>
      <c r="R140" s="44">
        <f>Q140+P140</f>
        <v>405</v>
      </c>
      <c r="S140" s="11"/>
      <c r="T140" s="44">
        <f>S140+R140</f>
        <v>405</v>
      </c>
    </row>
    <row r="141" spans="1:20" ht="50.25" customHeight="1">
      <c r="A141" s="48" t="s">
        <v>0</v>
      </c>
      <c r="B141" s="48" t="s">
        <v>115</v>
      </c>
      <c r="C141" s="48" t="s">
        <v>2</v>
      </c>
      <c r="D141" s="48" t="s">
        <v>57</v>
      </c>
      <c r="E141" s="49" t="s">
        <v>113</v>
      </c>
      <c r="F141" s="56" t="e">
        <f>#REF!+#REF!</f>
        <v>#REF!</v>
      </c>
      <c r="G141" s="56"/>
      <c r="H141" s="57" t="e">
        <f t="shared" si="17"/>
        <v>#REF!</v>
      </c>
      <c r="I141" s="56"/>
      <c r="J141" s="50">
        <f t="shared" ref="J141:T141" si="29">J142</f>
        <v>0</v>
      </c>
      <c r="K141" s="59">
        <f t="shared" si="29"/>
        <v>-7.9595000000000002</v>
      </c>
      <c r="L141" s="59">
        <f t="shared" si="29"/>
        <v>-7.9595000000000002</v>
      </c>
      <c r="M141" s="59">
        <f t="shared" si="29"/>
        <v>0</v>
      </c>
      <c r="N141" s="59">
        <f t="shared" si="29"/>
        <v>-7.9595000000000002</v>
      </c>
      <c r="O141" s="59">
        <f t="shared" si="29"/>
        <v>0</v>
      </c>
      <c r="P141" s="59">
        <f t="shared" si="29"/>
        <v>-7.9595000000000002</v>
      </c>
      <c r="Q141" s="59">
        <f t="shared" si="29"/>
        <v>0</v>
      </c>
      <c r="R141" s="59">
        <f t="shared" si="29"/>
        <v>-7.9595000000000002</v>
      </c>
      <c r="S141" s="59">
        <f t="shared" si="29"/>
        <v>0</v>
      </c>
      <c r="T141" s="59">
        <f t="shared" si="29"/>
        <v>-7.9595000000000002</v>
      </c>
    </row>
    <row r="142" spans="1:20" ht="63">
      <c r="A142" s="7" t="s">
        <v>26</v>
      </c>
      <c r="B142" s="7" t="s">
        <v>116</v>
      </c>
      <c r="C142" s="7" t="s">
        <v>2</v>
      </c>
      <c r="D142" s="7" t="s">
        <v>57</v>
      </c>
      <c r="E142" s="16" t="s">
        <v>114</v>
      </c>
      <c r="F142" s="11" t="e">
        <f>#REF!+#REF!</f>
        <v>#REF!</v>
      </c>
      <c r="G142" s="11"/>
      <c r="H142" s="44" t="e">
        <f t="shared" si="17"/>
        <v>#REF!</v>
      </c>
      <c r="I142" s="11"/>
      <c r="J142" s="44">
        <v>0</v>
      </c>
      <c r="K142" s="58">
        <v>-7.9595000000000002</v>
      </c>
      <c r="L142" s="60">
        <f t="shared" ref="L142" si="30">J142+K142</f>
        <v>-7.9595000000000002</v>
      </c>
      <c r="M142" s="58"/>
      <c r="N142" s="60">
        <f t="shared" ref="N142" si="31">L142+M142</f>
        <v>-7.9595000000000002</v>
      </c>
      <c r="O142" s="58"/>
      <c r="P142" s="60">
        <f t="shared" ref="P142" si="32">N142+O142</f>
        <v>-7.9595000000000002</v>
      </c>
      <c r="Q142" s="58"/>
      <c r="R142" s="60">
        <f t="shared" ref="R142" si="33">P142+Q142</f>
        <v>-7.9595000000000002</v>
      </c>
      <c r="S142" s="58"/>
      <c r="T142" s="60">
        <f t="shared" ref="T142" si="34">R142+S142</f>
        <v>-7.9595000000000002</v>
      </c>
    </row>
    <row r="143" spans="1:20" ht="23.25" customHeight="1">
      <c r="A143" s="21" t="s">
        <v>0</v>
      </c>
      <c r="B143" s="21" t="s">
        <v>172</v>
      </c>
      <c r="C143" s="21" t="s">
        <v>2</v>
      </c>
      <c r="D143" s="21" t="s">
        <v>0</v>
      </c>
      <c r="E143" s="12" t="s">
        <v>94</v>
      </c>
      <c r="F143" s="10">
        <f t="shared" ref="F143:L143" si="35">F22+F53</f>
        <v>141591.5</v>
      </c>
      <c r="G143" s="10">
        <f t="shared" si="35"/>
        <v>3810.4600000000009</v>
      </c>
      <c r="H143" s="10">
        <f t="shared" si="35"/>
        <v>145401.96</v>
      </c>
      <c r="I143" s="10">
        <f t="shared" si="35"/>
        <v>770</v>
      </c>
      <c r="J143" s="10">
        <f t="shared" si="35"/>
        <v>146171.96</v>
      </c>
      <c r="K143" s="53">
        <f t="shared" si="35"/>
        <v>3365.85</v>
      </c>
      <c r="L143" s="10">
        <f t="shared" si="35"/>
        <v>149537.81</v>
      </c>
      <c r="M143" s="10">
        <f t="shared" ref="M143:N143" si="36">M22+M53</f>
        <v>-1911.8315</v>
      </c>
      <c r="N143" s="10">
        <f t="shared" si="36"/>
        <v>147625.9785</v>
      </c>
      <c r="O143" s="10">
        <f t="shared" ref="O143:P143" si="37">O22+O53</f>
        <v>441.45</v>
      </c>
      <c r="P143" s="10">
        <f t="shared" si="37"/>
        <v>148067.42850000001</v>
      </c>
      <c r="Q143" s="10">
        <f t="shared" ref="Q143:R143" si="38">Q22+Q53</f>
        <v>2336.1212000000005</v>
      </c>
      <c r="R143" s="10">
        <f t="shared" si="38"/>
        <v>150403.5497</v>
      </c>
      <c r="S143" s="10">
        <f t="shared" ref="S143:T143" si="39">S22+S53</f>
        <v>2431.3108700000003</v>
      </c>
      <c r="T143" s="10">
        <f t="shared" si="39"/>
        <v>152834.86057000002</v>
      </c>
    </row>
  </sheetData>
  <mergeCells count="15">
    <mergeCell ref="A20:D20"/>
    <mergeCell ref="A18:E18"/>
    <mergeCell ref="E12:F12"/>
    <mergeCell ref="E10:T10"/>
    <mergeCell ref="E11:T11"/>
    <mergeCell ref="A13:T13"/>
    <mergeCell ref="A14:T14"/>
    <mergeCell ref="A15:T15"/>
    <mergeCell ref="A16:T16"/>
    <mergeCell ref="A17:T17"/>
    <mergeCell ref="C3:E3"/>
    <mergeCell ref="E5:T5"/>
    <mergeCell ref="E6:T6"/>
    <mergeCell ref="E7:T7"/>
    <mergeCell ref="E9:T9"/>
  </mergeCells>
  <pageMargins left="0.95" right="0.84" top="0.31" bottom="0.35433070866141736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2017 год</vt:lpstr>
      <vt:lpstr>Лист2</vt:lpstr>
      <vt:lpstr>Лист3</vt:lpstr>
      <vt:lpstr>'Доходы 2017 год'!Заголовки_для_печати</vt:lpstr>
      <vt:lpstr>'Доходы 2017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2017-10-20T07:24:08Z</cp:lastPrinted>
  <dcterms:created xsi:type="dcterms:W3CDTF">2014-10-29T11:00:31Z</dcterms:created>
  <dcterms:modified xsi:type="dcterms:W3CDTF">2017-10-20T07:24:19Z</dcterms:modified>
</cp:coreProperties>
</file>